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6215" windowHeight="7185"/>
  </bookViews>
  <sheets>
    <sheet name="Foglio1" sheetId="1" r:id="rId1"/>
  </sheets>
  <definedNames>
    <definedName name="_xlnm.Print_Area" localSheetId="0">Foglio1!$A$1:$M$23</definedName>
  </definedNames>
  <calcPr calcId="125725"/>
</workbook>
</file>

<file path=xl/calcChain.xml><?xml version="1.0" encoding="utf-8"?>
<calcChain xmlns="http://schemas.openxmlformats.org/spreadsheetml/2006/main">
  <c r="E6" i="1"/>
  <c r="C6"/>
  <c r="F6"/>
  <c r="A7" l="1"/>
  <c r="E7" s="1"/>
  <c r="B6"/>
  <c r="A8" l="1"/>
  <c r="E8" s="1"/>
  <c r="C7"/>
  <c r="F7"/>
  <c r="B7"/>
  <c r="D6"/>
  <c r="A9" l="1"/>
  <c r="E9" s="1"/>
  <c r="B8"/>
  <c r="C8"/>
  <c r="F8"/>
  <c r="D7"/>
  <c r="B9" l="1"/>
  <c r="A10"/>
  <c r="E10" s="1"/>
  <c r="C9"/>
  <c r="F9"/>
  <c r="D8"/>
  <c r="F10"/>
  <c r="B10"/>
  <c r="D9" l="1"/>
  <c r="D10"/>
  <c r="A11"/>
  <c r="E11" s="1"/>
  <c r="C10"/>
  <c r="B11"/>
  <c r="D11" l="1"/>
  <c r="A12"/>
  <c r="E12" s="1"/>
  <c r="C11"/>
  <c r="F11"/>
  <c r="A13" l="1"/>
  <c r="E13" s="1"/>
  <c r="C12"/>
  <c r="F12"/>
  <c r="B12"/>
  <c r="D12" l="1"/>
  <c r="A14"/>
  <c r="E14" s="1"/>
  <c r="C13"/>
  <c r="F13"/>
  <c r="B13"/>
  <c r="B14"/>
  <c r="D14" l="1"/>
  <c r="D13"/>
  <c r="A15"/>
  <c r="E15" s="1"/>
  <c r="C14"/>
  <c r="F14"/>
  <c r="B15"/>
  <c r="D15" l="1"/>
  <c r="A16"/>
  <c r="E16" s="1"/>
  <c r="C15"/>
  <c r="F15"/>
  <c r="A17" l="1"/>
  <c r="E17" s="1"/>
  <c r="C16"/>
  <c r="F16"/>
  <c r="B16"/>
  <c r="D16" l="1"/>
  <c r="A18"/>
  <c r="E18" s="1"/>
  <c r="C17"/>
  <c r="F17"/>
  <c r="B17"/>
  <c r="B18"/>
  <c r="A19" l="1"/>
  <c r="E19" s="1"/>
  <c r="C18"/>
  <c r="F18"/>
  <c r="A20" l="1"/>
  <c r="E20" s="1"/>
  <c r="C19"/>
  <c r="F19"/>
  <c r="B19"/>
  <c r="A21" l="1"/>
  <c r="E21" s="1"/>
  <c r="C20"/>
  <c r="F20"/>
  <c r="B20"/>
  <c r="A22" l="1"/>
  <c r="E22" s="1"/>
  <c r="C21"/>
  <c r="F21"/>
  <c r="B21"/>
  <c r="A23" l="1"/>
  <c r="E23" s="1"/>
  <c r="C22"/>
  <c r="F22"/>
  <c r="B22"/>
  <c r="C23" l="1"/>
  <c r="F23"/>
  <c r="B23"/>
  <c r="L23" l="1"/>
</calcChain>
</file>

<file path=xl/sharedStrings.xml><?xml version="1.0" encoding="utf-8"?>
<sst xmlns="http://schemas.openxmlformats.org/spreadsheetml/2006/main" count="19" uniqueCount="16">
  <si>
    <t>revenue</t>
  </si>
  <si>
    <t>price/iot</t>
  </si>
  <si>
    <t>Years</t>
  </si>
  <si>
    <t>iotdevices</t>
  </si>
  <si>
    <t xml:space="preserve">REVISING ANNUAL REVENUE AS A FUNCTION OF PRICE PER IOT DEVICE </t>
  </si>
  <si>
    <t>trillion</t>
  </si>
  <si>
    <t>billion</t>
  </si>
  <si>
    <t>adjusted</t>
  </si>
  <si>
    <t>Adjusted revenue =</t>
  </si>
  <si>
    <t>Table 1 - Evaluation of unit price per IoT device (year 1 = 2013)</t>
  </si>
  <si>
    <t>18,36/(1+exp(-0,286*(n-10))) - trillion USD</t>
  </si>
  <si>
    <t>Graph 1 - adjusted trend of price per IoT (USD)</t>
  </si>
  <si>
    <t>USD</t>
  </si>
  <si>
    <t>adjusted price/IoT =</t>
  </si>
  <si>
    <t>Y = -59,2*ln(n)+299,6  USD/IoT</t>
  </si>
  <si>
    <t xml:space="preserve">correlation: revenue/adjusted revenue =       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</si>
</sst>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b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/>
    <xf numFmtId="2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0" xfId="0" applyFont="1"/>
    <xf numFmtId="10" fontId="0" fillId="0" borderId="0" xfId="0" applyNumberFormat="1"/>
    <xf numFmtId="1" fontId="0" fillId="0" borderId="0" xfId="0" applyNumberFormat="1" applyAlignment="1">
      <alignment horizontal="center"/>
    </xf>
    <xf numFmtId="2" fontId="3" fillId="0" borderId="0" xfId="0" applyNumberFormat="1" applyFont="1"/>
    <xf numFmtId="0" fontId="3" fillId="0" borderId="0" xfId="0" applyFont="1"/>
    <xf numFmtId="10" fontId="3" fillId="0" borderId="0" xfId="0" applyNumberFormat="1" applyFont="1"/>
    <xf numFmtId="0" fontId="1" fillId="0" borderId="0" xfId="0" applyFont="1" applyAlignment="1">
      <alignment horizontal="center"/>
    </xf>
    <xf numFmtId="2" fontId="0" fillId="0" borderId="3" xfId="0" applyNumberFormat="1" applyBorder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5" fillId="0" borderId="0" xfId="0" applyFont="1"/>
    <xf numFmtId="0" fontId="1" fillId="0" borderId="9" xfId="0" applyFont="1" applyBorder="1" applyAlignment="1">
      <alignment horizontal="center"/>
    </xf>
    <xf numFmtId="0" fontId="0" fillId="0" borderId="2" xfId="0" applyBorder="1"/>
    <xf numFmtId="0" fontId="0" fillId="0" borderId="10" xfId="0" applyBorder="1"/>
    <xf numFmtId="2" fontId="0" fillId="0" borderId="11" xfId="0" applyNumberFormat="1" applyBorder="1"/>
    <xf numFmtId="2" fontId="0" fillId="0" borderId="12" xfId="0" applyNumberFormat="1" applyBorder="1"/>
    <xf numFmtId="0" fontId="1" fillId="0" borderId="13" xfId="0" applyFont="1" applyBorder="1" applyAlignment="1">
      <alignment horizontal="center"/>
    </xf>
    <xf numFmtId="2" fontId="0" fillId="0" borderId="14" xfId="0" applyNumberFormat="1" applyBorder="1"/>
    <xf numFmtId="2" fontId="4" fillId="0" borderId="11" xfId="0" applyNumberFormat="1" applyFont="1" applyBorder="1"/>
    <xf numFmtId="0" fontId="1" fillId="0" borderId="1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6665319035609549"/>
          <c:y val="6.9035454169514981E-2"/>
          <c:w val="0.79074703681599812"/>
          <c:h val="0.81314732764513764"/>
        </c:manualLayout>
      </c:layout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og"/>
            <c:dispRSqr val="1"/>
            <c:dispEq val="1"/>
            <c:trendlineLbl>
              <c:layout>
                <c:manualLayout>
                  <c:x val="-5.7273680484595912E-2"/>
                  <c:y val="-0.23367411870943786"/>
                </c:manualLayout>
              </c:layout>
              <c:numFmt formatCode="General" sourceLinked="0"/>
            </c:trendlineLbl>
          </c:trendline>
          <c:xVal>
            <c:numRef>
              <c:f>Foglio1!$A$6:$A$23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xVal>
          <c:yVal>
            <c:numRef>
              <c:f>Foglio1!$D$6:$D$23</c:f>
              <c:numCache>
                <c:formatCode>0.00</c:formatCode>
                <c:ptCount val="18"/>
                <c:pt idx="0">
                  <c:v>287.51851298297436</c:v>
                </c:pt>
                <c:pt idx="1">
                  <c:v>264.39526492540006</c:v>
                </c:pt>
                <c:pt idx="2">
                  <c:v>243.49090156648919</c:v>
                </c:pt>
                <c:pt idx="3">
                  <c:v>224.77038446805014</c:v>
                </c:pt>
                <c:pt idx="4">
                  <c:v>208.23418633850653</c:v>
                </c:pt>
                <c:pt idx="5">
                  <c:v>193.91419505176074</c:v>
                </c:pt>
                <c:pt idx="6">
                  <c:v>181.86455661189399</c:v>
                </c:pt>
                <c:pt idx="7">
                  <c:v>172.14593529791071</c:v>
                </c:pt>
                <c:pt idx="8">
                  <c:v>164.80274720292701</c:v>
                </c:pt>
                <c:pt idx="9">
                  <c:v>159.83511075676168</c:v>
                </c:pt>
                <c:pt idx="10">
                  <c:v>157.1702858655257</c:v>
                </c:pt>
              </c:numCache>
            </c:numRef>
          </c:yVal>
        </c:ser>
        <c:axId val="111072384"/>
        <c:axId val="111073920"/>
      </c:scatterChart>
      <c:valAx>
        <c:axId val="111072384"/>
        <c:scaling>
          <c:orientation val="minMax"/>
        </c:scaling>
        <c:axPos val="b"/>
        <c:majorGridlines/>
        <c:numFmt formatCode="General" sourceLinked="1"/>
        <c:tickLblPos val="nextTo"/>
        <c:crossAx val="111073920"/>
        <c:crosses val="autoZero"/>
        <c:crossBetween val="midCat"/>
      </c:valAx>
      <c:valAx>
        <c:axId val="111073920"/>
        <c:scaling>
          <c:orientation val="minMax"/>
        </c:scaling>
        <c:axPos val="l"/>
        <c:majorGridlines/>
        <c:numFmt formatCode="0.00" sourceLinked="1"/>
        <c:tickLblPos val="nextTo"/>
        <c:crossAx val="111072384"/>
        <c:crosses val="autoZero"/>
        <c:crossBetween val="midCat"/>
      </c:valAx>
    </c:plotArea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476250</xdr:colOff>
      <xdr:row>3</xdr:row>
      <xdr:rowOff>66674</xdr:rowOff>
    </xdr:from>
    <xdr:to>
      <xdr:col>12</xdr:col>
      <xdr:colOff>561975</xdr:colOff>
      <xdr:row>18</xdr:row>
      <xdr:rowOff>171449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6"/>
  <sheetViews>
    <sheetView tabSelected="1" workbookViewId="0">
      <selection activeCell="J23" sqref="J23"/>
    </sheetView>
  </sheetViews>
  <sheetFormatPr defaultRowHeight="15"/>
  <cols>
    <col min="1" max="1" width="6.7109375" customWidth="1"/>
    <col min="2" max="5" width="10.7109375" customWidth="1"/>
  </cols>
  <sheetData>
    <row r="1" spans="1:15" ht="18">
      <c r="A1" s="28" t="s">
        <v>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5">
      <c r="J2" s="4"/>
    </row>
    <row r="3" spans="1:15" ht="15.75" thickBot="1">
      <c r="A3" s="4" t="s">
        <v>9</v>
      </c>
      <c r="H3" s="27" t="s">
        <v>11</v>
      </c>
      <c r="I3" s="27"/>
      <c r="J3" s="27"/>
      <c r="K3" s="27"/>
      <c r="L3" s="27"/>
    </row>
    <row r="4" spans="1:15">
      <c r="A4" s="13"/>
      <c r="B4" s="18" t="s">
        <v>0</v>
      </c>
      <c r="C4" s="18" t="s">
        <v>3</v>
      </c>
      <c r="D4" s="18" t="s">
        <v>1</v>
      </c>
      <c r="E4" s="26" t="s">
        <v>7</v>
      </c>
      <c r="F4" s="14" t="s">
        <v>7</v>
      </c>
      <c r="H4" s="10"/>
      <c r="I4" s="10"/>
      <c r="J4" s="10"/>
      <c r="K4" s="10"/>
      <c r="L4" s="10"/>
    </row>
    <row r="5" spans="1:15">
      <c r="A5" s="15" t="s">
        <v>2</v>
      </c>
      <c r="B5" s="12" t="s">
        <v>5</v>
      </c>
      <c r="C5" s="12" t="s">
        <v>6</v>
      </c>
      <c r="D5" s="12" t="s">
        <v>12</v>
      </c>
      <c r="E5" s="23" t="s">
        <v>1</v>
      </c>
      <c r="F5" s="16" t="s">
        <v>0</v>
      </c>
      <c r="H5" s="3"/>
      <c r="I5" s="3"/>
      <c r="J5" s="3"/>
      <c r="K5" s="3"/>
      <c r="L5" s="3"/>
    </row>
    <row r="6" spans="1:15">
      <c r="A6" s="19">
        <v>1</v>
      </c>
      <c r="B6" s="2">
        <f t="shared" ref="B6:B23" si="0">29.36/(1+EXP(-0.256*(A6-13)))</f>
        <v>1.299976158066968</v>
      </c>
      <c r="C6" s="2">
        <f>140/(1+EXP(-0.34*(A6-11)))</f>
        <v>4.5213650577830693</v>
      </c>
      <c r="D6" s="2">
        <f>B6*1000/C6</f>
        <v>287.51851298297436</v>
      </c>
      <c r="E6" s="24">
        <f>-59.2*LN(A6)+299.6</f>
        <v>299.60000000000002</v>
      </c>
      <c r="F6" s="11">
        <f>18.36/(1+EXP(-0.286*(A6-10)))</f>
        <v>1.3004497653506346</v>
      </c>
      <c r="G6" s="1"/>
      <c r="H6" s="1"/>
      <c r="N6" s="1"/>
      <c r="O6" s="1"/>
    </row>
    <row r="7" spans="1:15">
      <c r="A7" s="19">
        <f t="shared" ref="A7:A23" si="1">A6+1</f>
        <v>2</v>
      </c>
      <c r="B7" s="2">
        <f t="shared" si="0"/>
        <v>1.6578319258547918</v>
      </c>
      <c r="C7" s="2">
        <f t="shared" ref="C7:C23" si="2">140/(1+EXP(-0.34*(A7-11)))</f>
        <v>6.270278426970143</v>
      </c>
      <c r="D7" s="2">
        <f t="shared" ref="D7:D16" si="3">B7*1000/C7</f>
        <v>264.39526492540006</v>
      </c>
      <c r="E7" s="24">
        <f t="shared" ref="E7:E23" si="4">-59.2*LN(A7)+299.6</f>
        <v>258.56568691085124</v>
      </c>
      <c r="F7" s="11">
        <f t="shared" ref="F7:F23" si="5">18.36/(1+EXP(-0.286*(A7-10)))</f>
        <v>1.6913541199533169</v>
      </c>
      <c r="G7" s="1"/>
      <c r="H7" s="1"/>
      <c r="N7" s="1"/>
      <c r="O7" s="1"/>
    </row>
    <row r="8" spans="1:15">
      <c r="A8" s="19">
        <f t="shared" si="1"/>
        <v>3</v>
      </c>
      <c r="B8" s="2">
        <f t="shared" si="0"/>
        <v>2.1068014408637392</v>
      </c>
      <c r="C8" s="2">
        <f t="shared" si="2"/>
        <v>8.6524852769024001</v>
      </c>
      <c r="D8" s="2">
        <f t="shared" si="3"/>
        <v>243.49090156648919</v>
      </c>
      <c r="E8" s="24">
        <f t="shared" si="4"/>
        <v>234.56215251084791</v>
      </c>
      <c r="F8" s="11">
        <f t="shared" si="5"/>
        <v>2.1847132191417575</v>
      </c>
      <c r="G8" s="1"/>
      <c r="H8" s="1"/>
      <c r="N8" s="1"/>
      <c r="O8" s="1"/>
    </row>
    <row r="9" spans="1:15">
      <c r="A9" s="19">
        <f t="shared" si="1"/>
        <v>4</v>
      </c>
      <c r="B9" s="2">
        <f t="shared" si="0"/>
        <v>2.6656596998924909</v>
      </c>
      <c r="C9" s="2">
        <f t="shared" si="2"/>
        <v>11.859479202303005</v>
      </c>
      <c r="D9" s="2">
        <f t="shared" si="3"/>
        <v>224.77038446805014</v>
      </c>
      <c r="E9" s="24">
        <f t="shared" si="4"/>
        <v>217.53137382170252</v>
      </c>
      <c r="F9" s="11">
        <f t="shared" si="5"/>
        <v>2.7978272786546867</v>
      </c>
      <c r="G9" s="1"/>
      <c r="H9" s="1"/>
      <c r="N9" s="1"/>
      <c r="O9" s="1"/>
    </row>
    <row r="10" spans="1:15">
      <c r="A10" s="19">
        <f t="shared" si="1"/>
        <v>5</v>
      </c>
      <c r="B10" s="2">
        <f t="shared" si="0"/>
        <v>3.354515825099043</v>
      </c>
      <c r="C10" s="2">
        <f t="shared" si="2"/>
        <v>16.109342486376974</v>
      </c>
      <c r="D10" s="2">
        <f t="shared" si="3"/>
        <v>208.23418633850653</v>
      </c>
      <c r="E10" s="24">
        <f t="shared" si="4"/>
        <v>204.3212755839013</v>
      </c>
      <c r="F10" s="11">
        <f t="shared" si="5"/>
        <v>3.5452918425218534</v>
      </c>
      <c r="G10" s="1"/>
      <c r="H10" s="1"/>
      <c r="N10" s="1"/>
      <c r="O10" s="1"/>
    </row>
    <row r="11" spans="1:15">
      <c r="A11" s="19">
        <f t="shared" si="1"/>
        <v>6</v>
      </c>
      <c r="B11" s="2">
        <f t="shared" si="0"/>
        <v>4.1934210558982663</v>
      </c>
      <c r="C11" s="2">
        <f t="shared" si="2"/>
        <v>21.625137111694855</v>
      </c>
      <c r="D11" s="2">
        <f t="shared" si="3"/>
        <v>193.91419505176074</v>
      </c>
      <c r="E11" s="24">
        <f t="shared" si="4"/>
        <v>193.52783942169918</v>
      </c>
      <c r="F11" s="11">
        <f t="shared" si="5"/>
        <v>4.4355320569989383</v>
      </c>
      <c r="G11" s="1"/>
      <c r="H11" s="1"/>
      <c r="N11" s="1"/>
      <c r="O11" s="1"/>
    </row>
    <row r="12" spans="1:15">
      <c r="A12" s="19">
        <f t="shared" si="1"/>
        <v>7</v>
      </c>
      <c r="B12" s="2">
        <f t="shared" si="0"/>
        <v>5.2001700824045765</v>
      </c>
      <c r="C12" s="2">
        <f t="shared" si="2"/>
        <v>28.593642319772847</v>
      </c>
      <c r="D12" s="2">
        <f t="shared" si="3"/>
        <v>181.86455661189399</v>
      </c>
      <c r="E12" s="24">
        <f t="shared" si="4"/>
        <v>184.40211917592546</v>
      </c>
      <c r="F12" s="11">
        <f t="shared" si="5"/>
        <v>5.4668253548658496</v>
      </c>
      <c r="G12" s="1"/>
      <c r="H12" s="1"/>
      <c r="N12" s="1"/>
      <c r="O12" s="1"/>
    </row>
    <row r="13" spans="1:15">
      <c r="A13" s="19">
        <f t="shared" si="1"/>
        <v>8</v>
      </c>
      <c r="B13" s="2">
        <f t="shared" si="0"/>
        <v>6.3872745642174165</v>
      </c>
      <c r="C13" s="2">
        <f t="shared" si="2"/>
        <v>37.103836074687365</v>
      </c>
      <c r="D13" s="2">
        <f t="shared" si="3"/>
        <v>172.14593529791071</v>
      </c>
      <c r="E13" s="24">
        <f t="shared" si="4"/>
        <v>176.49706073255373</v>
      </c>
      <c r="F13" s="11">
        <f t="shared" si="5"/>
        <v>6.6238375095375392</v>
      </c>
      <c r="G13" s="1"/>
      <c r="H13" s="1"/>
      <c r="N13" s="1"/>
      <c r="O13" s="1"/>
    </row>
    <row r="14" spans="1:15">
      <c r="A14" s="19">
        <f t="shared" si="1"/>
        <v>9</v>
      </c>
      <c r="B14" s="2">
        <f t="shared" si="0"/>
        <v>7.7583501024116366</v>
      </c>
      <c r="C14" s="2">
        <f t="shared" si="2"/>
        <v>47.076582363390621</v>
      </c>
      <c r="D14" s="2">
        <f t="shared" si="3"/>
        <v>164.80274720292701</v>
      </c>
      <c r="E14" s="24">
        <f t="shared" si="4"/>
        <v>169.52430502169582</v>
      </c>
      <c r="F14" s="11">
        <f t="shared" si="5"/>
        <v>7.8761354825855312</v>
      </c>
      <c r="G14" s="1"/>
      <c r="H14" s="1"/>
      <c r="N14" s="1"/>
      <c r="O14" s="1"/>
    </row>
    <row r="15" spans="1:15">
      <c r="A15" s="19">
        <f t="shared" si="1"/>
        <v>10</v>
      </c>
      <c r="B15" s="2">
        <f t="shared" si="0"/>
        <v>9.3045335348462448</v>
      </c>
      <c r="C15" s="2">
        <f t="shared" si="2"/>
        <v>58.213326789042974</v>
      </c>
      <c r="D15" s="2">
        <f t="shared" si="3"/>
        <v>159.83511075676168</v>
      </c>
      <c r="E15" s="24">
        <f t="shared" si="4"/>
        <v>163.28696249475249</v>
      </c>
      <c r="F15" s="11">
        <f t="shared" si="5"/>
        <v>9.18</v>
      </c>
      <c r="G15" s="1"/>
      <c r="H15" s="1"/>
      <c r="N15" s="1"/>
      <c r="O15" s="1"/>
    </row>
    <row r="16" spans="1:15">
      <c r="A16" s="19">
        <f t="shared" si="1"/>
        <v>11</v>
      </c>
      <c r="B16" s="2">
        <f t="shared" si="0"/>
        <v>11.001920010586799</v>
      </c>
      <c r="C16" s="2">
        <f t="shared" si="2"/>
        <v>70</v>
      </c>
      <c r="D16" s="2">
        <f t="shared" si="3"/>
        <v>157.1702858655257</v>
      </c>
      <c r="E16" s="24">
        <f t="shared" si="4"/>
        <v>157.64459985033648</v>
      </c>
      <c r="F16" s="11">
        <f t="shared" si="5"/>
        <v>10.483864517414467</v>
      </c>
      <c r="G16" s="1"/>
      <c r="H16" s="1"/>
      <c r="N16" s="1"/>
      <c r="O16" s="1"/>
    </row>
    <row r="17" spans="1:15">
      <c r="A17" s="19">
        <f t="shared" si="1"/>
        <v>12</v>
      </c>
      <c r="B17" s="2">
        <f t="shared" si="0"/>
        <v>12.811155253383193</v>
      </c>
      <c r="C17" s="2">
        <f t="shared" si="2"/>
        <v>81.786673210957034</v>
      </c>
      <c r="D17" s="2"/>
      <c r="E17" s="24">
        <f t="shared" si="4"/>
        <v>152.4935263325504</v>
      </c>
      <c r="F17" s="11">
        <f t="shared" si="5"/>
        <v>11.73616249046246</v>
      </c>
      <c r="G17" s="1"/>
      <c r="H17" s="1"/>
      <c r="N17" s="1"/>
      <c r="O17" s="1"/>
    </row>
    <row r="18" spans="1:15">
      <c r="A18" s="19">
        <f t="shared" si="1"/>
        <v>13</v>
      </c>
      <c r="B18" s="2">
        <f t="shared" si="0"/>
        <v>14.68</v>
      </c>
      <c r="C18" s="2">
        <f t="shared" si="2"/>
        <v>92.923417636609386</v>
      </c>
      <c r="D18" s="2"/>
      <c r="E18" s="24">
        <f t="shared" si="4"/>
        <v>147.75499803827705</v>
      </c>
      <c r="F18" s="11">
        <f t="shared" si="5"/>
        <v>12.893174645134151</v>
      </c>
      <c r="G18" s="1"/>
      <c r="H18" s="1"/>
      <c r="N18" s="1"/>
      <c r="O18" s="1"/>
    </row>
    <row r="19" spans="1:15">
      <c r="A19" s="19">
        <f t="shared" si="1"/>
        <v>14</v>
      </c>
      <c r="B19" s="2">
        <f t="shared" si="0"/>
        <v>16.548844746616808</v>
      </c>
      <c r="C19" s="2">
        <f t="shared" si="2"/>
        <v>102.89616392531264</v>
      </c>
      <c r="D19" s="2"/>
      <c r="E19" s="24">
        <f t="shared" si="4"/>
        <v>143.36780608677671</v>
      </c>
      <c r="F19" s="11">
        <f t="shared" si="5"/>
        <v>13.92446794300106</v>
      </c>
      <c r="G19" s="1"/>
      <c r="H19" s="1"/>
      <c r="K19" s="5"/>
      <c r="N19" s="1"/>
      <c r="O19" s="1"/>
    </row>
    <row r="20" spans="1:15">
      <c r="A20" s="19">
        <f t="shared" si="1"/>
        <v>15</v>
      </c>
      <c r="B20" s="2">
        <f t="shared" si="0"/>
        <v>18.358079989413202</v>
      </c>
      <c r="C20" s="2">
        <f t="shared" si="2"/>
        <v>111.40635768022716</v>
      </c>
      <c r="D20" s="2"/>
      <c r="E20" s="24">
        <f t="shared" si="4"/>
        <v>139.28342809474918</v>
      </c>
      <c r="F20" s="11">
        <f t="shared" si="5"/>
        <v>14.814708157478146</v>
      </c>
      <c r="G20" s="1"/>
      <c r="N20" s="1"/>
      <c r="O20" s="1"/>
    </row>
    <row r="21" spans="1:15">
      <c r="A21" s="19">
        <f t="shared" si="1"/>
        <v>16</v>
      </c>
      <c r="B21" s="2">
        <f t="shared" si="0"/>
        <v>20.055466465153753</v>
      </c>
      <c r="C21" s="2">
        <f t="shared" si="2"/>
        <v>118.37486288830513</v>
      </c>
      <c r="D21" s="2"/>
      <c r="E21" s="24">
        <f t="shared" si="4"/>
        <v>135.46274764340498</v>
      </c>
      <c r="F21" s="11">
        <f t="shared" si="5"/>
        <v>15.562172721345314</v>
      </c>
      <c r="G21" s="1"/>
      <c r="H21" s="7" t="s">
        <v>13</v>
      </c>
      <c r="I21" s="8"/>
      <c r="J21" s="8" t="s">
        <v>14</v>
      </c>
      <c r="K21" s="17"/>
      <c r="L21" s="17"/>
      <c r="N21" s="1"/>
      <c r="O21" s="1"/>
    </row>
    <row r="22" spans="1:15">
      <c r="A22" s="19">
        <f t="shared" si="1"/>
        <v>17</v>
      </c>
      <c r="B22" s="2">
        <f t="shared" si="0"/>
        <v>21.601649897588366</v>
      </c>
      <c r="C22" s="2">
        <f t="shared" si="2"/>
        <v>123.89065751362303</v>
      </c>
      <c r="D22" s="2"/>
      <c r="E22" s="24">
        <f t="shared" si="4"/>
        <v>131.87377003187203</v>
      </c>
      <c r="F22" s="11">
        <f t="shared" si="5"/>
        <v>16.17528678085824</v>
      </c>
      <c r="G22" s="1"/>
      <c r="H22" s="7" t="s">
        <v>8</v>
      </c>
      <c r="J22" s="8" t="s">
        <v>10</v>
      </c>
      <c r="N22" s="1"/>
      <c r="O22" s="1"/>
    </row>
    <row r="23" spans="1:15" ht="15.75" thickBot="1">
      <c r="A23" s="20">
        <f t="shared" si="1"/>
        <v>18</v>
      </c>
      <c r="B23" s="21">
        <f t="shared" si="0"/>
        <v>22.972725435782582</v>
      </c>
      <c r="C23" s="21">
        <f t="shared" si="2"/>
        <v>128.14052079769701</v>
      </c>
      <c r="D23" s="25"/>
      <c r="E23" s="21">
        <f t="shared" si="4"/>
        <v>128.48999193254707</v>
      </c>
      <c r="F23" s="22">
        <f t="shared" si="5"/>
        <v>16.668645880046682</v>
      </c>
      <c r="G23" s="1"/>
      <c r="H23" s="7" t="s">
        <v>15</v>
      </c>
      <c r="I23" s="7"/>
      <c r="J23" s="9"/>
      <c r="L23" s="5">
        <f>CORREL(B6:B23,F6:F23)</f>
        <v>0.98875131922772841</v>
      </c>
      <c r="N23" s="1"/>
      <c r="O23" s="1"/>
    </row>
    <row r="24" spans="1:15">
      <c r="B24" s="6"/>
      <c r="C24" s="1"/>
      <c r="D24" s="1"/>
      <c r="E24" s="1"/>
    </row>
    <row r="25" spans="1:15">
      <c r="B25" s="6"/>
      <c r="C25" s="1"/>
      <c r="D25" s="1"/>
      <c r="E25" s="1"/>
    </row>
    <row r="26" spans="1:15">
      <c r="C26" s="5"/>
    </row>
  </sheetData>
  <mergeCells count="2">
    <mergeCell ref="H3:L3"/>
    <mergeCell ref="A1:L1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landscape" r:id="rId1"/>
  <headerFooter>
    <oddHeader>&amp;R&amp;"Arial,Grassetto"&amp;14ANNEX 7</oddHeader>
    <oddFooter>&amp;L&amp;"Arial,Normale"&amp;8iotgrowth&amp;C&amp;"Arial,Normale"&amp;8micrimou&amp;R&amp;"Arial,Normale"&amp;8&amp;D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Foglio1</vt:lpstr>
      <vt:lpstr>Foglio1!Print_Area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2016-03-02T10:11:32Z</cp:lastPrinted>
  <dcterms:created xsi:type="dcterms:W3CDTF">2016-02-10T17:52:40Z</dcterms:created>
  <dcterms:modified xsi:type="dcterms:W3CDTF">2016-03-16T16:35:48Z</dcterms:modified>
</cp:coreProperties>
</file>