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0" windowWidth="15140" windowHeight="9300" tabRatio="332" activeTab="0"/>
  </bookViews>
  <sheets>
    <sheet name="gyn HDR BT docu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<sst xmlns="http://schemas.openxmlformats.org/spreadsheetml/2006/main" count="131" uniqueCount="92">
  <si>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BT</t>
  </si>
  <si>
    <t>TRAK [cGy at 1m]</t>
  </si>
  <si>
    <t>MR / CT</t>
  </si>
  <si>
    <r>
      <t>GTV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</si>
  <si>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D</t>
    </r>
    <r>
      <rPr>
        <vertAlign val="subscript"/>
        <sz val="7.5"/>
        <rFont val="Arial"/>
        <family val="2"/>
      </rPr>
      <t>iso</t>
    </r>
    <r>
      <rPr>
        <sz val="7.5"/>
        <rFont val="Symbol"/>
        <family val="1"/>
      </rPr>
      <t xml:space="preserve"> [a/b=10</t>
    </r>
    <r>
      <rPr>
        <sz val="7.5"/>
        <rFont val="Arial"/>
        <family val="0"/>
      </rPr>
      <t>Gy</t>
    </r>
    <r>
      <rPr>
        <sz val="7.5"/>
        <rFont val="Symbol"/>
        <family val="1"/>
      </rPr>
      <t>]</t>
    </r>
  </si>
  <si>
    <r>
      <t>D</t>
    </r>
    <r>
      <rPr>
        <vertAlign val="subscript"/>
        <sz val="7.5"/>
        <rFont val="Arial"/>
        <family val="2"/>
      </rPr>
      <t>iso</t>
    </r>
    <r>
      <rPr>
        <sz val="7.5"/>
        <rFont val="Arial"/>
        <family val="0"/>
      </rPr>
      <t xml:space="preserve"> </t>
    </r>
    <r>
      <rPr>
        <sz val="7.5"/>
        <rFont val="Symbol"/>
        <family val="1"/>
      </rPr>
      <t>[a/b=3</t>
    </r>
    <r>
      <rPr>
        <sz val="7.5"/>
        <rFont val="Arial"/>
        <family val="0"/>
      </rPr>
      <t>Gy</t>
    </r>
    <r>
      <rPr>
        <sz val="7.5"/>
        <rFont val="Symbol"/>
        <family val="1"/>
      </rPr>
      <t>]</t>
    </r>
  </si>
  <si>
    <t>PHYSICAL - BIOLOGICAL DOCUMENTATION OF GYNAECOLOGICAL HDR BT</t>
  </si>
  <si>
    <t>EXTERNAL BEAM THERAPY</t>
  </si>
  <si>
    <t>OAR</t>
  </si>
  <si>
    <t>BRACHYTHERAPY</t>
  </si>
  <si>
    <t>BT + EBT</t>
  </si>
  <si>
    <r>
      <t>BLADDER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</si>
  <si>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RECTUM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</si>
  <si>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SIGMOID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</si>
  <si>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F 1</t>
  </si>
  <si>
    <t>F 2</t>
  </si>
  <si>
    <t>F 3</t>
  </si>
  <si>
    <t>F 4</t>
  </si>
  <si>
    <t>F 5</t>
  </si>
  <si>
    <t>F 6</t>
  </si>
  <si>
    <t>TUMOUR</t>
  </si>
  <si>
    <t>TOTAL</t>
  </si>
  <si>
    <t>mean</t>
  </si>
  <si>
    <t>stddev</t>
  </si>
  <si>
    <t>dose per fraction</t>
  </si>
  <si>
    <t>fractions without central shield</t>
  </si>
  <si>
    <t>fractions with central shield</t>
  </si>
  <si>
    <t>total dose</t>
  </si>
  <si>
    <t>date</t>
  </si>
  <si>
    <t>physicist</t>
  </si>
  <si>
    <t>PATIENT ,  ID-number</t>
  </si>
  <si>
    <t>applicator(s): type</t>
  </si>
  <si>
    <t>applicator(s): dimensions</t>
  </si>
  <si>
    <t>dose to + A left</t>
  </si>
  <si>
    <t>dose to - A right</t>
  </si>
  <si>
    <t>chemoth.</t>
  </si>
  <si>
    <t>GTV at diag.</t>
  </si>
  <si>
    <t>dose values in Gy</t>
  </si>
  <si>
    <t>dose to A mean</t>
  </si>
  <si>
    <t>FIGO, TNM</t>
  </si>
  <si>
    <t>eval plan, remarks</t>
  </si>
  <si>
    <t>Department of Radiotherapy and Radiobiology,  Medical University of Vienna</t>
  </si>
  <si>
    <t>tumour entity</t>
  </si>
  <si>
    <r>
      <t xml:space="preserve">   cm</t>
    </r>
    <r>
      <rPr>
        <b/>
        <vertAlign val="superscript"/>
        <sz val="7.5"/>
        <rFont val="Arial"/>
        <family val="2"/>
      </rPr>
      <t>3</t>
    </r>
  </si>
  <si>
    <t xml:space="preserve">    </t>
  </si>
  <si>
    <t xml:space="preserve">   </t>
  </si>
  <si>
    <t xml:space="preserve"> </t>
  </si>
  <si>
    <r>
      <t>volume of 7 Gy [cm</t>
    </r>
    <r>
      <rPr>
        <b/>
        <vertAlign val="superscript"/>
        <sz val="7.5"/>
        <rFont val="Arial"/>
        <family val="2"/>
      </rPr>
      <t>3</t>
    </r>
    <r>
      <rPr>
        <b/>
        <sz val="7.5"/>
        <rFont val="Arial"/>
        <family val="2"/>
      </rPr>
      <t>]</t>
    </r>
  </si>
  <si>
    <r>
      <t>volume of 14 Gy [cm</t>
    </r>
    <r>
      <rPr>
        <b/>
        <vertAlign val="superscript"/>
        <sz val="7.5"/>
        <rFont val="Arial"/>
        <family val="2"/>
      </rPr>
      <t>3</t>
    </r>
    <r>
      <rPr>
        <b/>
        <sz val="7.5"/>
        <rFont val="Arial"/>
        <family val="2"/>
      </rPr>
      <t>]</t>
    </r>
  </si>
  <si>
    <t>ICRU - point</t>
  </si>
  <si>
    <t>Total volume (body contour) treated to 43 Gy</t>
  </si>
  <si>
    <t>Total volume (body contour) treated to 57 Gy</t>
  </si>
  <si>
    <t>[cm³]</t>
  </si>
  <si>
    <t>Surface Right</t>
  </si>
  <si>
    <t>5mm Left</t>
  </si>
  <si>
    <t>5mm Right</t>
  </si>
  <si>
    <r>
      <t>INTESTINES OR BOWEL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</si>
  <si>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Department of Radiotherapy, Comprehensive Cancer Center, Medical University of Vienna</t>
  </si>
  <si>
    <t>Surface Left</t>
  </si>
  <si>
    <t>EBRT</t>
  </si>
  <si>
    <t>VAGINAL   VRL [cm]</t>
  </si>
  <si>
    <t>Surface Ventral</t>
  </si>
  <si>
    <t>Surface Dorsal</t>
  </si>
  <si>
    <t>5mm Ventral</t>
  </si>
  <si>
    <t>5mm Dorsal</t>
  </si>
  <si>
    <t>PIBS +2cm</t>
  </si>
  <si>
    <t>PIBS</t>
  </si>
  <si>
    <t>PIBS -2cm</t>
  </si>
  <si>
    <r>
      <t>CTV</t>
    </r>
    <r>
      <rPr>
        <b/>
        <vertAlign val="subscript"/>
        <sz val="8"/>
        <rFont val="Arial"/>
        <family val="2"/>
      </rPr>
      <t>HR</t>
    </r>
    <r>
      <rPr>
        <b/>
        <sz val="8"/>
        <rFont val="Arial"/>
        <family val="2"/>
      </rPr>
      <t xml:space="preserve"> 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</si>
  <si>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CTV</t>
    </r>
    <r>
      <rPr>
        <b/>
        <vertAlign val="subscript"/>
        <sz val="8"/>
        <rFont val="Arial"/>
        <family val="2"/>
      </rPr>
      <t xml:space="preserve">IR </t>
    </r>
    <r>
      <rPr>
        <b/>
        <sz val="8"/>
        <rFont val="Arial"/>
        <family val="2"/>
      </rPr>
      <t xml:space="preserve"> [cm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</si>
  <si>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Planning aim for D</t>
    </r>
    <r>
      <rPr>
        <b/>
        <vertAlign val="subscript"/>
        <sz val="7.5"/>
        <rFont val="Arial"/>
        <family val="2"/>
      </rPr>
      <t>90</t>
    </r>
    <r>
      <rPr>
        <b/>
        <sz val="7.5"/>
        <rFont val="Arial"/>
        <family val="2"/>
      </rPr>
      <t xml:space="preserve"> CTV</t>
    </r>
    <r>
      <rPr>
        <b/>
        <vertAlign val="subscript"/>
        <sz val="7.5"/>
        <rFont val="Arial"/>
        <family val="2"/>
      </rPr>
      <t>HR</t>
    </r>
  </si>
  <si>
    <r>
      <t>D</t>
    </r>
    <r>
      <rPr>
        <b/>
        <vertAlign val="subscript"/>
        <sz val="7.5"/>
        <rFont val="Arial"/>
        <family val="2"/>
      </rPr>
      <t>98</t>
    </r>
  </si>
  <si>
    <r>
      <t>D</t>
    </r>
    <r>
      <rPr>
        <b/>
        <vertAlign val="subscript"/>
        <sz val="7.5"/>
        <rFont val="Arial"/>
        <family val="2"/>
      </rPr>
      <t>90</t>
    </r>
  </si>
  <si>
    <r>
      <t>D</t>
    </r>
    <r>
      <rPr>
        <vertAlign val="subscript"/>
        <sz val="7.5"/>
        <rFont val="Arial"/>
        <family val="2"/>
      </rPr>
      <t>98</t>
    </r>
    <r>
      <rPr>
        <sz val="7.5"/>
        <rFont val="Arial"/>
        <family val="0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</si>
  <si>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 xml:space="preserve">98 </t>
    </r>
    <r>
      <rPr>
        <sz val="7.5"/>
        <rFont val="Arial"/>
        <family val="0"/>
      </rPr>
      <t>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</si>
  <si>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>90</t>
    </r>
    <r>
      <rPr>
        <sz val="7.5"/>
        <rFont val="Arial"/>
        <family val="0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</si>
  <si>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vertAlign val="subscript"/>
        <sz val="7.5"/>
        <rFont val="Arial"/>
        <family val="2"/>
      </rPr>
      <t>50</t>
    </r>
    <r>
      <rPr>
        <sz val="7.5"/>
        <rFont val="Arial"/>
        <family val="0"/>
      </rPr>
      <t xml:space="preserve"> EQD2</t>
    </r>
    <r>
      <rPr>
        <vertAlign val="subscript"/>
        <sz val="7.5"/>
        <rFont val="Arial"/>
        <family val="2"/>
      </rPr>
      <t>10</t>
    </r>
  </si>
  <si>
    <r>
      <t>D</t>
    </r>
    <r>
      <rPr>
        <b/>
        <vertAlign val="subscript"/>
        <sz val="7.5"/>
        <rFont val="Arial"/>
        <family val="2"/>
      </rPr>
      <t>50</t>
    </r>
  </si>
  <si>
    <r>
      <t>V</t>
    </r>
    <r>
      <rPr>
        <b/>
        <vertAlign val="subscript"/>
        <sz val="7.5"/>
        <rFont val="Arial"/>
        <family val="2"/>
      </rPr>
      <t>100</t>
    </r>
    <r>
      <rPr>
        <b/>
        <sz val="7.5"/>
        <rFont val="Arial"/>
        <family val="2"/>
      </rPr>
      <t xml:space="preserve"> </t>
    </r>
    <r>
      <rPr>
        <sz val="7.5"/>
        <rFont val="Arial"/>
        <family val="0"/>
      </rPr>
      <t>of planning aim dose [%]</t>
    </r>
  </si>
  <si>
    <r>
      <t>D</t>
    </r>
    <r>
      <rPr>
        <vertAlign val="subscript"/>
        <sz val="7.5"/>
        <rFont val="Arial"/>
        <family val="2"/>
      </rPr>
      <t>90</t>
    </r>
    <r>
      <rPr>
        <sz val="7.5"/>
        <rFont val="Arial"/>
        <family val="0"/>
      </rPr>
      <t xml:space="preserve"> </t>
    </r>
    <r>
      <rPr>
        <sz val="7.5"/>
        <rFont val="Arial"/>
        <family val="0"/>
      </rPr>
      <t>EQD2</t>
    </r>
    <r>
      <rPr>
        <vertAlign val="subscript"/>
        <sz val="7.5"/>
        <rFont val="Arial"/>
        <family val="2"/>
      </rPr>
      <t>10</t>
    </r>
  </si>
  <si>
    <r>
      <t>D</t>
    </r>
    <r>
      <rPr>
        <b/>
        <vertAlign val="subscript"/>
        <sz val="7.5"/>
        <rFont val="Arial"/>
        <family val="2"/>
      </rPr>
      <t>0.1cm³</t>
    </r>
  </si>
  <si>
    <r>
      <t>D</t>
    </r>
    <r>
      <rPr>
        <vertAlign val="subscript"/>
        <sz val="7.5"/>
        <rFont val="Arial"/>
        <family val="2"/>
      </rPr>
      <t>0.1cm³</t>
    </r>
    <r>
      <rPr>
        <sz val="7.5"/>
        <rFont val="Arial"/>
        <family val="0"/>
      </rPr>
      <t xml:space="preserve"> EQD2</t>
    </r>
    <r>
      <rPr>
        <vertAlign val="subscript"/>
        <sz val="7.5"/>
        <rFont val="Arial"/>
        <family val="2"/>
      </rPr>
      <t>3</t>
    </r>
  </si>
  <si>
    <r>
      <t>D</t>
    </r>
    <r>
      <rPr>
        <b/>
        <vertAlign val="subscript"/>
        <sz val="7.5"/>
        <rFont val="Arial"/>
        <family val="2"/>
      </rPr>
      <t>2cm³</t>
    </r>
  </si>
  <si>
    <r>
      <t>D</t>
    </r>
    <r>
      <rPr>
        <vertAlign val="subscript"/>
        <sz val="7.5"/>
        <rFont val="Arial"/>
        <family val="2"/>
      </rPr>
      <t>2cm³</t>
    </r>
    <r>
      <rPr>
        <sz val="7.5"/>
        <rFont val="Arial"/>
        <family val="0"/>
      </rPr>
      <t xml:space="preserve">   EQD2</t>
    </r>
    <r>
      <rPr>
        <vertAlign val="subscript"/>
        <sz val="7.5"/>
        <rFont val="Arial"/>
        <family val="2"/>
      </rPr>
      <t>3</t>
    </r>
  </si>
  <si>
    <r>
      <t>D</t>
    </r>
    <r>
      <rPr>
        <vertAlign val="subscript"/>
        <sz val="7.5"/>
        <rFont val="Arial"/>
        <family val="2"/>
      </rPr>
      <t>2cm³</t>
    </r>
    <r>
      <rPr>
        <sz val="7.5"/>
        <rFont val="Arial"/>
        <family val="0"/>
      </rPr>
      <t xml:space="preserve">  EQD2</t>
    </r>
    <r>
      <rPr>
        <vertAlign val="subscript"/>
        <sz val="7.5"/>
        <rFont val="Arial"/>
        <family val="2"/>
      </rPr>
      <t>3</t>
    </r>
  </si>
  <si>
    <r>
      <t>EQD2</t>
    </r>
    <r>
      <rPr>
        <vertAlign val="subscript"/>
        <sz val="7.5"/>
        <rFont val="Arial"/>
        <family val="2"/>
      </rPr>
      <t>3</t>
    </r>
  </si>
  <si>
    <r>
      <t xml:space="preserve">planning aim </t>
    </r>
    <r>
      <rPr>
        <sz val="7.5"/>
        <rFont val="Arial"/>
        <family val="0"/>
      </rPr>
      <t>EQD2</t>
    </r>
    <r>
      <rPr>
        <vertAlign val="subscript"/>
        <sz val="7.5"/>
        <rFont val="Arial"/>
        <family val="2"/>
      </rPr>
      <t>10</t>
    </r>
  </si>
  <si>
    <r>
      <t>ICRU   EQD2</t>
    </r>
    <r>
      <rPr>
        <vertAlign val="subscript"/>
        <sz val="7.5"/>
        <rFont val="Arial"/>
        <family val="2"/>
      </rPr>
      <t>3</t>
    </r>
  </si>
  <si>
    <r>
      <t>A</t>
    </r>
    <r>
      <rPr>
        <vertAlign val="subscript"/>
        <sz val="7.5"/>
        <rFont val="Arial"/>
        <family val="2"/>
      </rPr>
      <t>left</t>
    </r>
    <r>
      <rPr>
        <sz val="7.5"/>
        <rFont val="Arial"/>
        <family val="0"/>
      </rPr>
      <t xml:space="preserve">     EQD2</t>
    </r>
    <r>
      <rPr>
        <vertAlign val="subscript"/>
        <sz val="7.5"/>
        <rFont val="Arial"/>
        <family val="2"/>
      </rPr>
      <t>10</t>
    </r>
  </si>
  <si>
    <r>
      <t>A</t>
    </r>
    <r>
      <rPr>
        <vertAlign val="subscript"/>
        <sz val="7.5"/>
        <rFont val="Arial"/>
        <family val="2"/>
      </rPr>
      <t>right</t>
    </r>
    <r>
      <rPr>
        <sz val="7.5"/>
        <rFont val="Arial"/>
        <family val="0"/>
      </rPr>
      <t xml:space="preserve">    EQD2</t>
    </r>
    <r>
      <rPr>
        <vertAlign val="subscript"/>
        <sz val="7.5"/>
        <rFont val="Arial"/>
        <family val="2"/>
      </rPr>
      <t>10</t>
    </r>
  </si>
  <si>
    <r>
      <t>A</t>
    </r>
    <r>
      <rPr>
        <vertAlign val="subscript"/>
        <sz val="7.5"/>
        <rFont val="Arial"/>
        <family val="2"/>
      </rPr>
      <t>mean</t>
    </r>
    <r>
      <rPr>
        <sz val="7.5"/>
        <rFont val="Arial"/>
        <family val="0"/>
      </rPr>
      <t xml:space="preserve">   EQD2</t>
    </r>
    <r>
      <rPr>
        <vertAlign val="subscript"/>
        <sz val="7.5"/>
        <rFont val="Arial"/>
        <family val="2"/>
      </rPr>
      <t>10</t>
    </r>
  </si>
  <si>
    <t>r34i60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</si>
</sst>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"/>
    <numFmt numFmtId="190" formatCode="0.00000"/>
    <numFmt numFmtId="191" formatCode="0.0000"/>
    <numFmt numFmtId="192" formatCode="d/m/yy"/>
    <numFmt numFmtId="193" formatCode="0.0%"/>
    <numFmt numFmtId="194" formatCode="0.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.5"/>
      <name val="Arial"/>
      <family val="0"/>
    </font>
    <font>
      <b/>
      <sz val="7.5"/>
      <name val="Arial"/>
      <family val="2"/>
    </font>
    <font>
      <vertAlign val="subscript"/>
      <sz val="7.5"/>
      <name val="Arial"/>
      <family val="2"/>
    </font>
    <font>
      <sz val="7.5"/>
      <name val="Symbol"/>
      <family val="1"/>
    </font>
    <font>
      <i/>
      <sz val="7.5"/>
      <name val="Arial"/>
      <family val="2"/>
    </font>
    <font>
      <b/>
      <vertAlign val="superscript"/>
      <sz val="7.5"/>
      <name val="Arial"/>
      <family val="2"/>
    </font>
    <font>
      <b/>
      <i/>
      <sz val="7.5"/>
      <name val="Arial"/>
      <family val="2"/>
    </font>
    <font>
      <b/>
      <sz val="7.5"/>
      <color indexed="18"/>
      <name val="Arial"/>
      <family val="2"/>
    </font>
    <font>
      <sz val="7.5"/>
      <color indexed="16"/>
      <name val="Arial"/>
      <family val="2"/>
    </font>
    <font>
      <b/>
      <sz val="7.5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bscript"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33" borderId="11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188" fontId="7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88" fontId="6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192" fontId="6" fillId="33" borderId="14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188" fontId="6" fillId="0" borderId="14" xfId="0" applyNumberFormat="1" applyFont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88" fontId="10" fillId="0" borderId="18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188" fontId="6" fillId="33" borderId="14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/>
    </xf>
    <xf numFmtId="188" fontId="6" fillId="33" borderId="14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88" fontId="6" fillId="33" borderId="14" xfId="0" applyNumberFormat="1" applyFont="1" applyFill="1" applyBorder="1" applyAlignment="1" applyProtection="1">
      <alignment horizontal="center"/>
      <protection locked="0"/>
    </xf>
    <xf numFmtId="193" fontId="6" fillId="33" borderId="14" xfId="0" applyNumberFormat="1" applyFont="1" applyFill="1" applyBorder="1" applyAlignment="1" applyProtection="1">
      <alignment horizontal="center"/>
      <protection locked="0"/>
    </xf>
    <xf numFmtId="193" fontId="6" fillId="33" borderId="14" xfId="0" applyNumberFormat="1" applyFont="1" applyFill="1" applyBorder="1" applyAlignment="1" applyProtection="1">
      <alignment horizontal="center"/>
      <protection locked="0"/>
    </xf>
    <xf numFmtId="18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49" fontId="3" fillId="33" borderId="22" xfId="0" applyNumberFormat="1" applyFont="1" applyFill="1" applyBorder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188" fontId="10" fillId="0" borderId="24" xfId="0" applyNumberFormat="1" applyFont="1" applyBorder="1" applyAlignment="1">
      <alignment horizontal="center"/>
    </xf>
    <xf numFmtId="49" fontId="6" fillId="33" borderId="23" xfId="0" applyNumberFormat="1" applyFont="1" applyFill="1" applyBorder="1" applyAlignment="1" applyProtection="1">
      <alignment horizontal="left"/>
      <protection locked="0"/>
    </xf>
    <xf numFmtId="49" fontId="6" fillId="33" borderId="19" xfId="0" applyNumberFormat="1" applyFont="1" applyFill="1" applyBorder="1" applyAlignment="1" applyProtection="1">
      <alignment horizontal="left"/>
      <protection locked="0"/>
    </xf>
    <xf numFmtId="49" fontId="7" fillId="33" borderId="14" xfId="0" applyNumberFormat="1" applyFont="1" applyFill="1" applyBorder="1" applyAlignment="1" applyProtection="1">
      <alignment/>
      <protection locked="0"/>
    </xf>
    <xf numFmtId="49" fontId="7" fillId="33" borderId="14" xfId="0" applyNumberFormat="1" applyFont="1" applyFill="1" applyBorder="1" applyAlignment="1" applyProtection="1">
      <alignment horizontal="left"/>
      <protection locked="0"/>
    </xf>
    <xf numFmtId="49" fontId="6" fillId="33" borderId="2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88" fontId="12" fillId="0" borderId="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 applyProtection="1">
      <alignment/>
      <protection locked="0"/>
    </xf>
    <xf numFmtId="49" fontId="7" fillId="33" borderId="23" xfId="0" applyNumberFormat="1" applyFont="1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188" fontId="7" fillId="0" borderId="17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188" fontId="14" fillId="33" borderId="14" xfId="0" applyNumberFormat="1" applyFont="1" applyFill="1" applyBorder="1" applyAlignment="1" applyProtection="1">
      <alignment horizontal="center"/>
      <protection locked="0"/>
    </xf>
    <xf numFmtId="0" fontId="15" fillId="34" borderId="14" xfId="0" applyFont="1" applyFill="1" applyBorder="1" applyAlignment="1">
      <alignment horizontal="center"/>
    </xf>
    <xf numFmtId="193" fontId="12" fillId="0" borderId="11" xfId="0" applyNumberFormat="1" applyFont="1" applyBorder="1" applyAlignment="1">
      <alignment horizontal="center"/>
    </xf>
    <xf numFmtId="193" fontId="10" fillId="0" borderId="2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78" zoomScaleNormal="178" workbookViewId="0" topLeftCell="A1">
      <selection activeCell="G39" sqref="G39"/>
    </sheetView>
  </sheetViews>
  <sheetFormatPr defaultColWidth="11.57421875" defaultRowHeight="9.75" customHeight="1"/>
  <cols>
    <col min="1" max="1" width="2.28125" style="9" customWidth="1"/>
    <col min="2" max="2" width="21.00390625" style="9" customWidth="1"/>
    <col min="3" max="8" width="9.28125" style="9" customWidth="1"/>
    <col min="9" max="10" width="10.140625" style="9" customWidth="1"/>
    <col min="11" max="16384" width="11.421875" style="9" customWidth="1"/>
  </cols>
  <sheetData>
    <row r="1" ht="15">
      <c r="E1" s="3" t="s">
        <v>6</v>
      </c>
    </row>
    <row r="2" spans="8:10" ht="9.75">
      <c r="H2" s="14"/>
      <c r="I2" s="14"/>
      <c r="J2" s="14"/>
    </row>
    <row r="3" spans="1:10" ht="9.75">
      <c r="A3" s="4" t="s">
        <v>30</v>
      </c>
      <c r="B3" s="7"/>
      <c r="C3" s="5"/>
      <c r="D3" s="55"/>
      <c r="E3" s="55"/>
      <c r="F3" s="55"/>
      <c r="G3" s="56"/>
      <c r="H3" s="14"/>
      <c r="I3" s="10" t="s">
        <v>42</v>
      </c>
      <c r="J3" s="74"/>
    </row>
    <row r="4" spans="8:10" ht="9.75">
      <c r="H4" s="14"/>
      <c r="I4" s="14"/>
      <c r="J4" s="14"/>
    </row>
    <row r="5" spans="1:10" ht="12">
      <c r="A5" s="2" t="s">
        <v>7</v>
      </c>
      <c r="B5" s="11"/>
      <c r="C5" s="11"/>
      <c r="D5" s="11"/>
      <c r="E5" s="12" t="s">
        <v>20</v>
      </c>
      <c r="F5" s="13"/>
      <c r="G5" s="83" t="s">
        <v>8</v>
      </c>
      <c r="H5" s="57"/>
      <c r="I5" s="10" t="s">
        <v>39</v>
      </c>
      <c r="J5" s="80"/>
    </row>
    <row r="6" spans="1:10" ht="9.75">
      <c r="A6" s="15"/>
      <c r="B6" s="16" t="s">
        <v>24</v>
      </c>
      <c r="C6" s="17"/>
      <c r="D6" s="16"/>
      <c r="E6" s="18" t="s">
        <v>4</v>
      </c>
      <c r="F6" s="18"/>
      <c r="G6" s="84" t="s">
        <v>5</v>
      </c>
      <c r="H6" s="57"/>
      <c r="I6" s="14"/>
      <c r="J6" s="79"/>
    </row>
    <row r="7" spans="1:10" ht="9.75">
      <c r="A7" s="15"/>
      <c r="B7" s="16" t="s">
        <v>25</v>
      </c>
      <c r="C7" s="17"/>
      <c r="D7" s="16"/>
      <c r="E7" s="19">
        <f>C6*C7*(1+C6/10)/1.2</f>
        <v>0</v>
      </c>
      <c r="F7" s="19"/>
      <c r="G7" s="85">
        <f>C6*C7*(1+C6/3)*0.6</f>
        <v>0</v>
      </c>
      <c r="H7" s="57"/>
      <c r="I7" s="14"/>
      <c r="J7" s="14"/>
    </row>
    <row r="8" spans="1:10" ht="10.5">
      <c r="A8" s="15"/>
      <c r="B8" s="16" t="s">
        <v>26</v>
      </c>
      <c r="C8" s="17"/>
      <c r="D8" s="16"/>
      <c r="E8" s="19">
        <f>C6/2*C8*(1+C6/2/10)/1.2</f>
        <v>0</v>
      </c>
      <c r="F8" s="19"/>
      <c r="G8" s="85">
        <f>C6/2*C8*(1+C6/2/3)*0.6</f>
        <v>0</v>
      </c>
      <c r="H8" s="57"/>
      <c r="I8" s="10" t="s">
        <v>36</v>
      </c>
      <c r="J8" s="75" t="s">
        <v>43</v>
      </c>
    </row>
    <row r="9" spans="1:10" ht="9.75">
      <c r="A9" s="20"/>
      <c r="B9" s="21" t="s">
        <v>27</v>
      </c>
      <c r="C9" s="22">
        <f>C6*(C7+C8)</f>
        <v>0</v>
      </c>
      <c r="D9" s="23"/>
      <c r="E9" s="22">
        <f>E7+E8</f>
        <v>0</v>
      </c>
      <c r="F9" s="24"/>
      <c r="G9" s="89">
        <f>G7+G8</f>
        <v>0</v>
      </c>
      <c r="H9" s="57"/>
      <c r="I9" s="14"/>
      <c r="J9" s="14"/>
    </row>
    <row r="10" spans="1:10" ht="9.75">
      <c r="A10" s="15"/>
      <c r="B10" s="16"/>
      <c r="C10" s="16"/>
      <c r="D10" s="16"/>
      <c r="E10" s="16"/>
      <c r="F10" s="16"/>
      <c r="G10" s="86"/>
      <c r="I10" s="10" t="s">
        <v>35</v>
      </c>
      <c r="J10" s="75"/>
    </row>
    <row r="11" spans="1:10" ht="9.75">
      <c r="A11" s="15"/>
      <c r="B11" s="82" t="s">
        <v>50</v>
      </c>
      <c r="C11" s="16"/>
      <c r="D11" s="16" t="s">
        <v>52</v>
      </c>
      <c r="E11" s="17"/>
      <c r="F11" s="16"/>
      <c r="G11" s="86"/>
      <c r="I11" s="10"/>
      <c r="J11" s="81"/>
    </row>
    <row r="12" spans="1:10" ht="9.75">
      <c r="A12" s="20"/>
      <c r="B12" s="87" t="s">
        <v>51</v>
      </c>
      <c r="C12" s="23"/>
      <c r="D12" s="23" t="s">
        <v>52</v>
      </c>
      <c r="E12" s="17"/>
      <c r="F12" s="23"/>
      <c r="G12" s="88"/>
      <c r="I12" s="10"/>
      <c r="J12" s="81"/>
    </row>
    <row r="13" spans="9:10" ht="9.75">
      <c r="I13" s="10"/>
      <c r="J13" s="81"/>
    </row>
    <row r="14" spans="1:8" ht="12">
      <c r="A14" s="1" t="s">
        <v>9</v>
      </c>
      <c r="B14" s="14"/>
      <c r="C14" s="8" t="s">
        <v>14</v>
      </c>
      <c r="D14" s="8" t="s">
        <v>15</v>
      </c>
      <c r="E14" s="8" t="s">
        <v>16</v>
      </c>
      <c r="F14" s="8" t="s">
        <v>17</v>
      </c>
      <c r="G14" s="8" t="s">
        <v>18</v>
      </c>
      <c r="H14" s="8" t="s">
        <v>19</v>
      </c>
    </row>
    <row r="15" spans="1:10" ht="9.75" customHeight="1">
      <c r="A15" s="10"/>
      <c r="B15" s="26" t="s">
        <v>28</v>
      </c>
      <c r="C15" s="27"/>
      <c r="D15" s="27"/>
      <c r="E15" s="27" t="s">
        <v>46</v>
      </c>
      <c r="F15" s="27" t="s">
        <v>46</v>
      </c>
      <c r="G15" s="27"/>
      <c r="H15" s="27"/>
      <c r="J15" s="77" t="s">
        <v>37</v>
      </c>
    </row>
    <row r="16" spans="2:8" ht="9.75" customHeight="1">
      <c r="B16" s="26" t="s">
        <v>29</v>
      </c>
      <c r="C16" s="28"/>
      <c r="D16" s="28"/>
      <c r="E16" s="28" t="s">
        <v>46</v>
      </c>
      <c r="F16" s="28" t="s">
        <v>46</v>
      </c>
      <c r="G16" s="28"/>
      <c r="H16" s="28"/>
    </row>
    <row r="17" spans="2:8" s="14" customFormat="1" ht="3.75" customHeight="1">
      <c r="B17" s="29"/>
      <c r="C17" s="30"/>
      <c r="D17" s="57"/>
      <c r="E17" s="30"/>
      <c r="F17" s="58"/>
      <c r="G17" s="30"/>
      <c r="H17" s="57"/>
    </row>
    <row r="18" spans="2:10" ht="9.75" customHeight="1">
      <c r="B18" s="26" t="s">
        <v>2</v>
      </c>
      <c r="C18" s="28"/>
      <c r="D18" s="28" t="s">
        <v>46</v>
      </c>
      <c r="E18" s="28"/>
      <c r="F18" s="28" t="s">
        <v>46</v>
      </c>
      <c r="G18" s="28"/>
      <c r="H18" s="28"/>
      <c r="I18" s="25" t="s">
        <v>21</v>
      </c>
      <c r="J18" s="25" t="s">
        <v>21</v>
      </c>
    </row>
    <row r="19" spans="2:10" ht="9.75" customHeight="1">
      <c r="B19" s="64" t="s">
        <v>31</v>
      </c>
      <c r="C19" s="72"/>
      <c r="D19" s="72" t="s">
        <v>44</v>
      </c>
      <c r="E19" s="72" t="s">
        <v>44</v>
      </c>
      <c r="F19" s="72" t="s">
        <v>45</v>
      </c>
      <c r="G19" s="72"/>
      <c r="H19" s="72"/>
      <c r="I19" s="25" t="s">
        <v>0</v>
      </c>
      <c r="J19" s="25" t="s">
        <v>10</v>
      </c>
    </row>
    <row r="20" spans="2:10" ht="9.75" customHeight="1">
      <c r="B20" s="45" t="s">
        <v>32</v>
      </c>
      <c r="C20" s="76" t="s">
        <v>91</v>
      </c>
      <c r="D20" s="76"/>
      <c r="E20" s="76"/>
      <c r="F20" s="76"/>
      <c r="G20" s="76"/>
      <c r="H20" s="76"/>
      <c r="I20" s="25"/>
      <c r="J20" s="25"/>
    </row>
    <row r="21" spans="2:10" ht="9.75" customHeight="1">
      <c r="B21" s="45" t="s">
        <v>40</v>
      </c>
      <c r="C21" s="73"/>
      <c r="D21" s="73"/>
      <c r="E21" s="73"/>
      <c r="F21" s="73"/>
      <c r="G21" s="73"/>
      <c r="H21" s="73"/>
      <c r="I21" s="69" t="s">
        <v>22</v>
      </c>
      <c r="J21" s="69" t="s">
        <v>23</v>
      </c>
    </row>
    <row r="22" spans="3:10" ht="9.75" customHeight="1">
      <c r="C22" s="31"/>
      <c r="D22" s="31"/>
      <c r="E22" s="31"/>
      <c r="F22" s="31"/>
      <c r="G22" s="31"/>
      <c r="H22" s="31"/>
      <c r="I22" s="53"/>
      <c r="J22" s="53"/>
    </row>
    <row r="23" spans="1:10" ht="9.75" customHeight="1">
      <c r="A23" s="32"/>
      <c r="B23" s="26" t="s">
        <v>1</v>
      </c>
      <c r="C23" s="33"/>
      <c r="D23" s="33"/>
      <c r="E23" s="33"/>
      <c r="F23" s="33"/>
      <c r="G23" s="33"/>
      <c r="H23" s="33"/>
      <c r="I23" s="34">
        <f>SUM(C23:H23)</f>
        <v>0</v>
      </c>
      <c r="J23" s="65"/>
    </row>
    <row r="24" spans="1:10" s="14" customFormat="1" ht="3.75" customHeight="1">
      <c r="A24" s="59"/>
      <c r="B24" s="57"/>
      <c r="C24" s="60"/>
      <c r="D24" s="60"/>
      <c r="E24" s="60"/>
      <c r="F24" s="60"/>
      <c r="G24" s="60"/>
      <c r="H24" s="60"/>
      <c r="I24" s="61"/>
      <c r="J24" s="62"/>
    </row>
    <row r="25" spans="1:10" ht="9.75" customHeight="1">
      <c r="A25" s="15"/>
      <c r="B25" s="35" t="s">
        <v>70</v>
      </c>
      <c r="C25" s="36">
        <v>7</v>
      </c>
      <c r="D25" s="36">
        <f>C25</f>
        <v>7</v>
      </c>
      <c r="E25" s="36">
        <f>D25</f>
        <v>7</v>
      </c>
      <c r="F25" s="36">
        <f>E25</f>
        <v>7</v>
      </c>
      <c r="G25" s="36"/>
      <c r="H25" s="36"/>
      <c r="I25" s="66"/>
      <c r="J25" s="62"/>
    </row>
    <row r="26" spans="1:10" ht="9.75" customHeight="1">
      <c r="A26" s="15"/>
      <c r="B26" s="37" t="s">
        <v>86</v>
      </c>
      <c r="C26" s="38">
        <f aca="true" t="shared" si="0" ref="C26:H26">C25*(1+C25/10)/1.2</f>
        <v>9.916666666666668</v>
      </c>
      <c r="D26" s="38">
        <f t="shared" si="0"/>
        <v>9.916666666666668</v>
      </c>
      <c r="E26" s="38">
        <f t="shared" si="0"/>
        <v>9.916666666666668</v>
      </c>
      <c r="F26" s="38">
        <f t="shared" si="0"/>
        <v>9.916666666666668</v>
      </c>
      <c r="G26" s="38">
        <f t="shared" si="0"/>
        <v>0</v>
      </c>
      <c r="H26" s="38">
        <f t="shared" si="0"/>
        <v>0</v>
      </c>
      <c r="I26" s="42">
        <f>SUM(C26:H26)</f>
        <v>39.66666666666667</v>
      </c>
      <c r="J26" s="39">
        <f>I26+E9</f>
        <v>39.66666666666667</v>
      </c>
    </row>
    <row r="27" spans="1:10" ht="9.75" customHeight="1">
      <c r="A27" s="15"/>
      <c r="B27" s="26" t="s">
        <v>47</v>
      </c>
      <c r="C27" s="36"/>
      <c r="D27" s="36"/>
      <c r="E27" s="36"/>
      <c r="F27" s="36"/>
      <c r="G27" s="36"/>
      <c r="H27" s="36"/>
      <c r="I27" s="78" t="e">
        <f>AVERAGE(C27:H27)</f>
        <v>#DIV/0!</v>
      </c>
      <c r="J27" s="41" t="e">
        <f>STDEVP(C27:H27)</f>
        <v>#DIV/0!</v>
      </c>
    </row>
    <row r="28" spans="1:10" ht="9.75" customHeight="1">
      <c r="A28" s="15"/>
      <c r="B28" s="26" t="s">
        <v>48</v>
      </c>
      <c r="C28" s="36"/>
      <c r="D28" s="36"/>
      <c r="E28" s="36"/>
      <c r="F28" s="36"/>
      <c r="G28" s="36"/>
      <c r="H28" s="36"/>
      <c r="I28" s="40" t="e">
        <f>AVERAGE(C28:H28)</f>
        <v>#DIV/0!</v>
      </c>
      <c r="J28" s="41" t="e">
        <f>STDEVP(C28:H28)</f>
        <v>#DIV/0!</v>
      </c>
    </row>
    <row r="29" spans="1:10" s="14" customFormat="1" ht="3.75" customHeight="1">
      <c r="A29" s="59"/>
      <c r="B29" s="57"/>
      <c r="C29" s="60"/>
      <c r="D29" s="60"/>
      <c r="E29" s="60"/>
      <c r="F29" s="60"/>
      <c r="G29" s="60"/>
      <c r="H29" s="60"/>
      <c r="I29" s="60"/>
      <c r="J29" s="63"/>
    </row>
    <row r="30" spans="1:10" ht="9.75" customHeight="1">
      <c r="A30" s="15"/>
      <c r="B30" s="43" t="s">
        <v>33</v>
      </c>
      <c r="C30" s="44"/>
      <c r="D30" s="44">
        <f>C30</f>
        <v>0</v>
      </c>
      <c r="E30" s="44">
        <f>D30</f>
        <v>0</v>
      </c>
      <c r="F30" s="44">
        <f>E30</f>
        <v>0</v>
      </c>
      <c r="G30" s="44"/>
      <c r="H30" s="44"/>
      <c r="I30" s="67"/>
      <c r="J30" s="68"/>
    </row>
    <row r="31" spans="1:10" ht="9.75" customHeight="1">
      <c r="A31" s="15"/>
      <c r="B31" s="37" t="s">
        <v>88</v>
      </c>
      <c r="C31" s="38">
        <f aca="true" t="shared" si="1" ref="C31:H31">C30*(1+C30/10)/1.2</f>
        <v>0</v>
      </c>
      <c r="D31" s="38">
        <f t="shared" si="1"/>
        <v>0</v>
      </c>
      <c r="E31" s="38">
        <f t="shared" si="1"/>
        <v>0</v>
      </c>
      <c r="F31" s="38">
        <f t="shared" si="1"/>
        <v>0</v>
      </c>
      <c r="G31" s="38">
        <f t="shared" si="1"/>
        <v>0</v>
      </c>
      <c r="H31" s="38">
        <f t="shared" si="1"/>
        <v>0</v>
      </c>
      <c r="I31" s="42">
        <f>SUM(C31:H31)</f>
        <v>0</v>
      </c>
      <c r="J31" s="39">
        <f>I31+E9</f>
        <v>0</v>
      </c>
    </row>
    <row r="32" spans="1:10" ht="9.75" customHeight="1">
      <c r="A32" s="15"/>
      <c r="B32" s="43" t="s">
        <v>34</v>
      </c>
      <c r="C32" s="44"/>
      <c r="D32" s="44">
        <f>C32</f>
        <v>0</v>
      </c>
      <c r="E32" s="44">
        <f>D32</f>
        <v>0</v>
      </c>
      <c r="F32" s="44">
        <f>E32</f>
        <v>0</v>
      </c>
      <c r="G32" s="44"/>
      <c r="H32" s="44"/>
      <c r="I32" s="60"/>
      <c r="J32" s="62"/>
    </row>
    <row r="33" spans="1:10" ht="9.75" customHeight="1">
      <c r="A33" s="15"/>
      <c r="B33" s="37" t="s">
        <v>89</v>
      </c>
      <c r="C33" s="38">
        <f aca="true" t="shared" si="2" ref="C33:H33">C32*(1+C32/10)/1.2</f>
        <v>0</v>
      </c>
      <c r="D33" s="38">
        <f t="shared" si="2"/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42">
        <f>SUM(C33:H33)</f>
        <v>0</v>
      </c>
      <c r="J33" s="39">
        <f>I33+E9</f>
        <v>0</v>
      </c>
    </row>
    <row r="34" spans="1:10" ht="9.75" customHeight="1">
      <c r="A34" s="15"/>
      <c r="B34" s="45" t="s">
        <v>38</v>
      </c>
      <c r="C34" s="46" t="e">
        <f>AVERAGE(C32,C30)</f>
        <v>#DIV/0!</v>
      </c>
      <c r="D34" s="46">
        <f>(D30+D32)/2</f>
        <v>0</v>
      </c>
      <c r="E34" s="46">
        <f>(E30+E32)/2</f>
        <v>0</v>
      </c>
      <c r="F34" s="46">
        <f>(F30+F32)/2</f>
        <v>0</v>
      </c>
      <c r="G34" s="46">
        <f>(G30+G32)/2</f>
        <v>0</v>
      </c>
      <c r="H34" s="46">
        <f>(H30+H32)/2</f>
        <v>0</v>
      </c>
      <c r="I34" s="60"/>
      <c r="J34" s="62"/>
    </row>
    <row r="35" spans="1:10" ht="9.75" customHeight="1">
      <c r="A35" s="47"/>
      <c r="B35" s="37" t="s">
        <v>90</v>
      </c>
      <c r="C35" s="38" t="e">
        <f aca="true" t="shared" si="3" ref="C35:H35">C34*(1+C34/10)/1.2</f>
        <v>#DIV/0!</v>
      </c>
      <c r="D35" s="38">
        <f t="shared" si="3"/>
        <v>0</v>
      </c>
      <c r="E35" s="38">
        <f t="shared" si="3"/>
        <v>0</v>
      </c>
      <c r="F35" s="38">
        <f t="shared" si="3"/>
        <v>0</v>
      </c>
      <c r="G35" s="38">
        <f t="shared" si="3"/>
        <v>0</v>
      </c>
      <c r="H35" s="38">
        <f t="shared" si="3"/>
        <v>0</v>
      </c>
      <c r="I35" s="42" t="e">
        <f>SUM(C35:H35)</f>
        <v>#DIV/0!</v>
      </c>
      <c r="J35" s="39" t="e">
        <f>I35+E9</f>
        <v>#DIV/0!</v>
      </c>
    </row>
    <row r="36" spans="1:10" ht="9.75" customHeight="1">
      <c r="A36" s="16"/>
      <c r="B36" s="16"/>
      <c r="C36" s="19"/>
      <c r="D36" s="19"/>
      <c r="E36" s="19"/>
      <c r="F36" s="19"/>
      <c r="G36" s="19"/>
      <c r="H36" s="19"/>
      <c r="I36" s="58"/>
      <c r="J36" s="30"/>
    </row>
    <row r="37" spans="1:10" ht="10.5">
      <c r="A37" s="6" t="s">
        <v>3</v>
      </c>
      <c r="B37" s="48"/>
      <c r="C37" s="17"/>
      <c r="D37" s="17"/>
      <c r="E37" s="17"/>
      <c r="F37" s="17"/>
      <c r="G37" s="36"/>
      <c r="H37" s="36"/>
      <c r="I37" s="70" t="e">
        <f>AVERAGE(C37:H37)</f>
        <v>#DIV/0!</v>
      </c>
      <c r="J37" s="71" t="e">
        <f>STDEVP(C37:H37)</f>
        <v>#DIV/0!</v>
      </c>
    </row>
    <row r="38" spans="1:10" ht="9.75" customHeight="1">
      <c r="A38" s="15"/>
      <c r="B38" s="26" t="s">
        <v>71</v>
      </c>
      <c r="C38" s="49"/>
      <c r="D38" s="49"/>
      <c r="E38" s="49"/>
      <c r="F38" s="49"/>
      <c r="G38" s="44"/>
      <c r="H38" s="44"/>
      <c r="I38" s="60"/>
      <c r="J38" s="62"/>
    </row>
    <row r="39" spans="1:10" ht="9.75" customHeight="1">
      <c r="A39" s="15"/>
      <c r="B39" s="37" t="s">
        <v>73</v>
      </c>
      <c r="C39" s="38">
        <f aca="true" t="shared" si="4" ref="C39:H39">C38*(1+C38/10)/1.2</f>
        <v>0</v>
      </c>
      <c r="D39" s="38">
        <f t="shared" si="4"/>
        <v>0</v>
      </c>
      <c r="E39" s="38">
        <f t="shared" si="4"/>
        <v>0</v>
      </c>
      <c r="F39" s="38">
        <f t="shared" si="4"/>
        <v>0</v>
      </c>
      <c r="G39" s="38">
        <f t="shared" si="4"/>
        <v>0</v>
      </c>
      <c r="H39" s="38">
        <f t="shared" si="4"/>
        <v>0</v>
      </c>
      <c r="I39" s="42">
        <f>SUM(C39:H39)</f>
        <v>0</v>
      </c>
      <c r="J39" s="42">
        <f>I39+E9</f>
        <v>0</v>
      </c>
    </row>
    <row r="40" spans="1:10" ht="9.75" customHeight="1">
      <c r="A40" s="15"/>
      <c r="B40" s="26" t="s">
        <v>72</v>
      </c>
      <c r="C40" s="49"/>
      <c r="D40" s="49">
        <f>C40</f>
        <v>0</v>
      </c>
      <c r="E40" s="49">
        <f>D40</f>
        <v>0</v>
      </c>
      <c r="F40" s="49">
        <f>E40</f>
        <v>0</v>
      </c>
      <c r="G40" s="44"/>
      <c r="H40" s="44"/>
      <c r="I40" s="60"/>
      <c r="J40" s="62"/>
    </row>
    <row r="41" spans="1:10" ht="9.75" customHeight="1">
      <c r="A41" s="15"/>
      <c r="B41" s="37" t="s">
        <v>79</v>
      </c>
      <c r="C41" s="38">
        <f aca="true" t="shared" si="5" ref="C41:H41">C40*(1+C40/10)/1.2</f>
        <v>0</v>
      </c>
      <c r="D41" s="38">
        <f t="shared" si="5"/>
        <v>0</v>
      </c>
      <c r="E41" s="38">
        <f t="shared" si="5"/>
        <v>0</v>
      </c>
      <c r="F41" s="38">
        <f t="shared" si="5"/>
        <v>0</v>
      </c>
      <c r="G41" s="38">
        <f t="shared" si="5"/>
        <v>0</v>
      </c>
      <c r="H41" s="38">
        <f t="shared" si="5"/>
        <v>0</v>
      </c>
      <c r="I41" s="42">
        <f>SUM(C41:H41)</f>
        <v>0</v>
      </c>
      <c r="J41" s="39">
        <f>I41+E9</f>
        <v>0</v>
      </c>
    </row>
    <row r="42" spans="3:10" s="14" customFormat="1" ht="6" customHeight="1">
      <c r="C42" s="52"/>
      <c r="D42" s="52"/>
      <c r="E42" s="52"/>
      <c r="F42" s="52"/>
      <c r="G42" s="52"/>
      <c r="H42" s="52"/>
      <c r="I42" s="52"/>
      <c r="J42" s="52"/>
    </row>
    <row r="43" spans="1:10" ht="10.5">
      <c r="A43" s="6" t="s">
        <v>68</v>
      </c>
      <c r="B43" s="48"/>
      <c r="C43" s="17"/>
      <c r="D43" s="17"/>
      <c r="E43" s="17"/>
      <c r="F43" s="17"/>
      <c r="G43" s="36"/>
      <c r="H43" s="36"/>
      <c r="I43" s="70" t="e">
        <f>AVERAGE(C43:H43)</f>
        <v>#DIV/0!</v>
      </c>
      <c r="J43" s="71" t="e">
        <f>STDEVP(C43:H43)</f>
        <v>#DIV/0!</v>
      </c>
    </row>
    <row r="44" spans="1:10" ht="9.75" customHeight="1">
      <c r="A44" s="15"/>
      <c r="B44" s="26" t="s">
        <v>71</v>
      </c>
      <c r="C44" s="49"/>
      <c r="D44" s="49">
        <f>C44</f>
        <v>0</v>
      </c>
      <c r="E44" s="49">
        <f>D44</f>
        <v>0</v>
      </c>
      <c r="F44" s="49">
        <f>E44</f>
        <v>0</v>
      </c>
      <c r="G44" s="44"/>
      <c r="H44" s="44"/>
      <c r="I44" s="60"/>
      <c r="J44" s="62"/>
    </row>
    <row r="45" spans="1:10" ht="9.75" customHeight="1">
      <c r="A45" s="15"/>
      <c r="B45" s="37" t="s">
        <v>74</v>
      </c>
      <c r="C45" s="38">
        <f aca="true" t="shared" si="6" ref="C45:H45">C44*(1+C44/10)/1.2</f>
        <v>0</v>
      </c>
      <c r="D45" s="38">
        <f t="shared" si="6"/>
        <v>0</v>
      </c>
      <c r="E45" s="38">
        <f t="shared" si="6"/>
        <v>0</v>
      </c>
      <c r="F45" s="38">
        <f t="shared" si="6"/>
        <v>0</v>
      </c>
      <c r="G45" s="38">
        <f t="shared" si="6"/>
        <v>0</v>
      </c>
      <c r="H45" s="38">
        <f t="shared" si="6"/>
        <v>0</v>
      </c>
      <c r="I45" s="42">
        <f>SUM(C45:H45)</f>
        <v>0</v>
      </c>
      <c r="J45" s="42">
        <f>I45+E9</f>
        <v>0</v>
      </c>
    </row>
    <row r="46" spans="1:10" ht="9.75" customHeight="1">
      <c r="A46" s="15"/>
      <c r="B46" s="26" t="s">
        <v>72</v>
      </c>
      <c r="C46" s="49"/>
      <c r="D46" s="49">
        <f>C46</f>
        <v>0</v>
      </c>
      <c r="E46" s="49">
        <f>D46</f>
        <v>0</v>
      </c>
      <c r="F46" s="49">
        <f>E46</f>
        <v>0</v>
      </c>
      <c r="G46" s="44"/>
      <c r="H46" s="44"/>
      <c r="I46" s="60"/>
      <c r="J46" s="62"/>
    </row>
    <row r="47" spans="1:10" ht="9.75" customHeight="1">
      <c r="A47" s="15"/>
      <c r="B47" s="37" t="s">
        <v>75</v>
      </c>
      <c r="C47" s="38">
        <f aca="true" t="shared" si="7" ref="C47:H47">C46*(1+C46/10)/1.2</f>
        <v>0</v>
      </c>
      <c r="D47" s="38">
        <f t="shared" si="7"/>
        <v>0</v>
      </c>
      <c r="E47" s="38">
        <f t="shared" si="7"/>
        <v>0</v>
      </c>
      <c r="F47" s="38">
        <f t="shared" si="7"/>
        <v>0</v>
      </c>
      <c r="G47" s="38">
        <f t="shared" si="7"/>
        <v>0</v>
      </c>
      <c r="H47" s="38">
        <f t="shared" si="7"/>
        <v>0</v>
      </c>
      <c r="I47" s="42">
        <f>SUM(C47:H47)</f>
        <v>0</v>
      </c>
      <c r="J47" s="39">
        <f>I47+E9</f>
        <v>0</v>
      </c>
    </row>
    <row r="48" spans="1:10" ht="9.75" customHeight="1">
      <c r="A48" s="15"/>
      <c r="B48" s="26" t="s">
        <v>77</v>
      </c>
      <c r="C48" s="49"/>
      <c r="D48" s="49">
        <f>C48</f>
        <v>0</v>
      </c>
      <c r="E48" s="49">
        <f>D48</f>
        <v>0</v>
      </c>
      <c r="F48" s="49">
        <f>E48</f>
        <v>0</v>
      </c>
      <c r="G48" s="44"/>
      <c r="H48" s="44"/>
      <c r="I48" s="60"/>
      <c r="J48" s="62"/>
    </row>
    <row r="49" spans="1:10" ht="9.75" customHeight="1">
      <c r="A49" s="15"/>
      <c r="B49" s="37" t="s">
        <v>76</v>
      </c>
      <c r="C49" s="38">
        <f aca="true" t="shared" si="8" ref="C49:H49">C48*(1+C48/10)/1.2</f>
        <v>0</v>
      </c>
      <c r="D49" s="38">
        <f t="shared" si="8"/>
        <v>0</v>
      </c>
      <c r="E49" s="38">
        <f t="shared" si="8"/>
        <v>0</v>
      </c>
      <c r="F49" s="38">
        <f t="shared" si="8"/>
        <v>0</v>
      </c>
      <c r="G49" s="38">
        <f t="shared" si="8"/>
        <v>0</v>
      </c>
      <c r="H49" s="38">
        <f t="shared" si="8"/>
        <v>0</v>
      </c>
      <c r="I49" s="42">
        <f>SUM(C49:H49)</f>
        <v>0</v>
      </c>
      <c r="J49" s="39">
        <f>I49+E9</f>
        <v>0</v>
      </c>
    </row>
    <row r="50" spans="1:10" ht="9.75" customHeight="1">
      <c r="A50" s="15"/>
      <c r="B50" s="26" t="s">
        <v>78</v>
      </c>
      <c r="C50" s="50"/>
      <c r="D50" s="50"/>
      <c r="E50" s="50"/>
      <c r="F50" s="50"/>
      <c r="G50" s="51"/>
      <c r="H50" s="51"/>
      <c r="I50" s="97" t="e">
        <f>AVERAGE(C50:H50)</f>
        <v>#DIV/0!</v>
      </c>
      <c r="J50" s="98" t="e">
        <f>STDEVP(C50:H50)</f>
        <v>#DIV/0!</v>
      </c>
    </row>
    <row r="51" spans="3:10" s="14" customFormat="1" ht="9.75" customHeight="1">
      <c r="C51" s="53"/>
      <c r="D51" s="53"/>
      <c r="E51" s="53"/>
      <c r="F51" s="53"/>
      <c r="G51" s="53"/>
      <c r="H51" s="53"/>
      <c r="I51" s="53"/>
      <c r="J51" s="53"/>
    </row>
    <row r="52" spans="1:10" ht="10.5">
      <c r="A52" s="6" t="s">
        <v>11</v>
      </c>
      <c r="B52" s="48"/>
      <c r="C52" s="36"/>
      <c r="D52" s="36"/>
      <c r="E52" s="36"/>
      <c r="F52" s="36"/>
      <c r="G52" s="36"/>
      <c r="H52" s="36"/>
      <c r="I52" s="70" t="e">
        <f>AVERAGE(C52:H52)</f>
        <v>#DIV/0!</v>
      </c>
      <c r="J52" s="71" t="e">
        <f>STDEVP(C52:H52)</f>
        <v>#DIV/0!</v>
      </c>
    </row>
    <row r="53" spans="1:10" ht="9.75" customHeight="1">
      <c r="A53" s="15"/>
      <c r="B53" s="26" t="s">
        <v>49</v>
      </c>
      <c r="C53" s="44"/>
      <c r="D53" s="49">
        <f>C53</f>
        <v>0</v>
      </c>
      <c r="E53" s="49">
        <f>D53</f>
        <v>0</v>
      </c>
      <c r="F53" s="49">
        <f>E53</f>
        <v>0</v>
      </c>
      <c r="G53" s="44"/>
      <c r="H53" s="44"/>
      <c r="I53" s="60"/>
      <c r="J53" s="62"/>
    </row>
    <row r="54" spans="1:10" ht="9.75" customHeight="1">
      <c r="A54" s="15"/>
      <c r="B54" s="37" t="s">
        <v>87</v>
      </c>
      <c r="C54" s="38">
        <f aca="true" t="shared" si="9" ref="C54:H54">C53*(1+C53/3)*0.6</f>
        <v>0</v>
      </c>
      <c r="D54" s="38">
        <f t="shared" si="9"/>
        <v>0</v>
      </c>
      <c r="E54" s="38">
        <f t="shared" si="9"/>
        <v>0</v>
      </c>
      <c r="F54" s="38">
        <f t="shared" si="9"/>
        <v>0</v>
      </c>
      <c r="G54" s="38">
        <f t="shared" si="9"/>
        <v>0</v>
      </c>
      <c r="H54" s="38">
        <f t="shared" si="9"/>
        <v>0</v>
      </c>
      <c r="I54" s="42">
        <f>SUM(C54:H54)</f>
        <v>0</v>
      </c>
      <c r="J54" s="39">
        <f>I54+G9</f>
        <v>0</v>
      </c>
    </row>
    <row r="55" spans="1:10" ht="9.75" customHeight="1">
      <c r="A55" s="15"/>
      <c r="B55" s="26" t="s">
        <v>80</v>
      </c>
      <c r="C55" s="44"/>
      <c r="D55" s="49">
        <f>C55</f>
        <v>0</v>
      </c>
      <c r="E55" s="49">
        <f>D55</f>
        <v>0</v>
      </c>
      <c r="F55" s="49">
        <f>E55</f>
        <v>0</v>
      </c>
      <c r="G55" s="44"/>
      <c r="H55" s="44"/>
      <c r="I55" s="60"/>
      <c r="J55" s="62"/>
    </row>
    <row r="56" spans="1:10" ht="9.75" customHeight="1">
      <c r="A56" s="15"/>
      <c r="B56" s="37" t="s">
        <v>81</v>
      </c>
      <c r="C56" s="38">
        <f aca="true" t="shared" si="10" ref="C56:H56">C55*(1+C55/3)*0.6</f>
        <v>0</v>
      </c>
      <c r="D56" s="38">
        <f t="shared" si="10"/>
        <v>0</v>
      </c>
      <c r="E56" s="38">
        <f t="shared" si="10"/>
        <v>0</v>
      </c>
      <c r="F56" s="38">
        <f t="shared" si="10"/>
        <v>0</v>
      </c>
      <c r="G56" s="38">
        <f t="shared" si="10"/>
        <v>0</v>
      </c>
      <c r="H56" s="38">
        <f t="shared" si="10"/>
        <v>0</v>
      </c>
      <c r="I56" s="42">
        <f>SUM(C56:H56)</f>
        <v>0</v>
      </c>
      <c r="J56" s="42">
        <f>I56+G9</f>
        <v>0</v>
      </c>
    </row>
    <row r="57" spans="1:10" ht="9.75" customHeight="1">
      <c r="A57" s="15"/>
      <c r="B57" s="26" t="s">
        <v>82</v>
      </c>
      <c r="C57" s="44"/>
      <c r="D57" s="49">
        <f>C57</f>
        <v>0</v>
      </c>
      <c r="E57" s="49">
        <f>D57</f>
        <v>0</v>
      </c>
      <c r="F57" s="49">
        <f>E57</f>
        <v>0</v>
      </c>
      <c r="G57" s="44"/>
      <c r="H57" s="44"/>
      <c r="I57" s="60"/>
      <c r="J57" s="62"/>
    </row>
    <row r="58" spans="1:10" ht="9.75" customHeight="1">
      <c r="A58" s="20"/>
      <c r="B58" s="37" t="s">
        <v>83</v>
      </c>
      <c r="C58" s="38">
        <f aca="true" t="shared" si="11" ref="C58:H58">C57*(1+C57/3)*0.6</f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42">
        <f>SUM(C58:H58)</f>
        <v>0</v>
      </c>
      <c r="J58" s="39">
        <f>I58+G9</f>
        <v>0</v>
      </c>
    </row>
    <row r="59" spans="3:10" s="14" customFormat="1" ht="6" customHeight="1">
      <c r="C59" s="52"/>
      <c r="D59" s="52"/>
      <c r="E59" s="52"/>
      <c r="F59" s="52"/>
      <c r="G59" s="52"/>
      <c r="H59" s="52"/>
      <c r="I59" s="52"/>
      <c r="J59" s="52"/>
    </row>
    <row r="60" spans="1:10" ht="10.5">
      <c r="A60" s="6" t="s">
        <v>12</v>
      </c>
      <c r="B60" s="48"/>
      <c r="C60" s="36"/>
      <c r="D60" s="36"/>
      <c r="E60" s="36"/>
      <c r="F60" s="36"/>
      <c r="G60" s="36"/>
      <c r="H60" s="36"/>
      <c r="I60" s="70" t="e">
        <f>AVERAGE(C60:H60)</f>
        <v>#DIV/0!</v>
      </c>
      <c r="J60" s="71" t="e">
        <f>STDEVP(C60:H60)</f>
        <v>#DIV/0!</v>
      </c>
    </row>
    <row r="61" spans="1:10" ht="9.75" customHeight="1">
      <c r="A61" s="15"/>
      <c r="B61" s="26" t="s">
        <v>49</v>
      </c>
      <c r="C61" s="44"/>
      <c r="D61" s="49">
        <f>C61</f>
        <v>0</v>
      </c>
      <c r="E61" s="49">
        <f>D61</f>
        <v>0</v>
      </c>
      <c r="F61" s="49">
        <f>E61</f>
        <v>0</v>
      </c>
      <c r="G61" s="44"/>
      <c r="H61" s="44"/>
      <c r="I61" s="60"/>
      <c r="J61" s="62"/>
    </row>
    <row r="62" spans="1:10" ht="9.75" customHeight="1">
      <c r="A62" s="15"/>
      <c r="B62" s="37" t="s">
        <v>87</v>
      </c>
      <c r="C62" s="38">
        <f aca="true" t="shared" si="12" ref="C62:H62">C61*(1+C61/3)*0.6</f>
        <v>0</v>
      </c>
      <c r="D62" s="38">
        <f t="shared" si="12"/>
        <v>0</v>
      </c>
      <c r="E62" s="38">
        <f t="shared" si="12"/>
        <v>0</v>
      </c>
      <c r="F62" s="38">
        <f t="shared" si="12"/>
        <v>0</v>
      </c>
      <c r="G62" s="38">
        <f t="shared" si="12"/>
        <v>0</v>
      </c>
      <c r="H62" s="38">
        <f t="shared" si="12"/>
        <v>0</v>
      </c>
      <c r="I62" s="42">
        <f>SUM(C62:H62)</f>
        <v>0</v>
      </c>
      <c r="J62" s="39">
        <f>I62+G9</f>
        <v>0</v>
      </c>
    </row>
    <row r="63" spans="1:10" ht="9.75" customHeight="1">
      <c r="A63" s="15"/>
      <c r="B63" s="26" t="s">
        <v>80</v>
      </c>
      <c r="C63" s="44"/>
      <c r="D63" s="49">
        <f>C63</f>
        <v>0</v>
      </c>
      <c r="E63" s="49">
        <f>D63</f>
        <v>0</v>
      </c>
      <c r="F63" s="49">
        <f>E63</f>
        <v>0</v>
      </c>
      <c r="G63" s="44"/>
      <c r="H63" s="44"/>
      <c r="I63" s="60"/>
      <c r="J63" s="62"/>
    </row>
    <row r="64" spans="1:10" ht="9.75" customHeight="1">
      <c r="A64" s="15"/>
      <c r="B64" s="37" t="s">
        <v>81</v>
      </c>
      <c r="C64" s="38">
        <f aca="true" t="shared" si="13" ref="C64:H64">C63*(1+C63/3)*0.6</f>
        <v>0</v>
      </c>
      <c r="D64" s="38">
        <f t="shared" si="13"/>
        <v>0</v>
      </c>
      <c r="E64" s="38">
        <f t="shared" si="13"/>
        <v>0</v>
      </c>
      <c r="F64" s="38">
        <f t="shared" si="13"/>
        <v>0</v>
      </c>
      <c r="G64" s="38">
        <f t="shared" si="13"/>
        <v>0</v>
      </c>
      <c r="H64" s="38">
        <f t="shared" si="13"/>
        <v>0</v>
      </c>
      <c r="I64" s="42">
        <f>SUM(C64:H64)</f>
        <v>0</v>
      </c>
      <c r="J64" s="42">
        <f>I64+G9</f>
        <v>0</v>
      </c>
    </row>
    <row r="65" spans="1:10" ht="9.75" customHeight="1">
      <c r="A65" s="54"/>
      <c r="B65" s="26" t="s">
        <v>82</v>
      </c>
      <c r="C65" s="44"/>
      <c r="D65" s="49">
        <f>C65</f>
        <v>0</v>
      </c>
      <c r="E65" s="49">
        <f>D65</f>
        <v>0</v>
      </c>
      <c r="F65" s="49">
        <f>E65</f>
        <v>0</v>
      </c>
      <c r="G65" s="44"/>
      <c r="H65" s="44"/>
      <c r="I65" s="60"/>
      <c r="J65" s="62"/>
    </row>
    <row r="66" spans="1:10" ht="9.75" customHeight="1">
      <c r="A66" s="20"/>
      <c r="B66" s="37" t="s">
        <v>84</v>
      </c>
      <c r="C66" s="38">
        <f aca="true" t="shared" si="14" ref="C66:H66">C65*(1+C65/3)*0.6</f>
        <v>0</v>
      </c>
      <c r="D66" s="38">
        <f t="shared" si="14"/>
        <v>0</v>
      </c>
      <c r="E66" s="38">
        <f t="shared" si="14"/>
        <v>0</v>
      </c>
      <c r="F66" s="38">
        <f t="shared" si="14"/>
        <v>0</v>
      </c>
      <c r="G66" s="38">
        <f t="shared" si="14"/>
        <v>0</v>
      </c>
      <c r="H66" s="38">
        <f t="shared" si="14"/>
        <v>0</v>
      </c>
      <c r="I66" s="42">
        <f>SUM(C66:H66)</f>
        <v>0</v>
      </c>
      <c r="J66" s="39">
        <f>I66+G9</f>
        <v>0</v>
      </c>
    </row>
    <row r="67" spans="3:10" s="14" customFormat="1" ht="6" customHeight="1">
      <c r="C67" s="52"/>
      <c r="D67" s="52"/>
      <c r="E67" s="52"/>
      <c r="F67" s="52"/>
      <c r="G67" s="52"/>
      <c r="H67" s="52"/>
      <c r="I67" s="52"/>
      <c r="J67" s="52"/>
    </row>
    <row r="68" spans="1:10" ht="10.5">
      <c r="A68" s="6" t="s">
        <v>13</v>
      </c>
      <c r="B68" s="48"/>
      <c r="C68" s="36"/>
      <c r="D68" s="36"/>
      <c r="E68" s="36"/>
      <c r="F68" s="36"/>
      <c r="G68" s="36"/>
      <c r="H68" s="36"/>
      <c r="I68" s="70" t="e">
        <f>AVERAGE(C68:H68)</f>
        <v>#DIV/0!</v>
      </c>
      <c r="J68" s="71" t="e">
        <f>STDEVP(C68:H68)</f>
        <v>#DIV/0!</v>
      </c>
    </row>
    <row r="69" spans="1:10" ht="9.75" customHeight="1">
      <c r="A69" s="15"/>
      <c r="B69" s="26" t="s">
        <v>80</v>
      </c>
      <c r="C69" s="44"/>
      <c r="D69" s="49">
        <f>C69</f>
        <v>0</v>
      </c>
      <c r="E69" s="49">
        <f>D69</f>
        <v>0</v>
      </c>
      <c r="F69" s="49">
        <f>E69</f>
        <v>0</v>
      </c>
      <c r="G69" s="44"/>
      <c r="H69" s="44"/>
      <c r="I69" s="60"/>
      <c r="J69" s="62"/>
    </row>
    <row r="70" spans="1:10" ht="9.75" customHeight="1">
      <c r="A70" s="15"/>
      <c r="B70" s="37" t="s">
        <v>81</v>
      </c>
      <c r="C70" s="38">
        <f aca="true" t="shared" si="15" ref="C70:H70">C69*(1+C69/3)*0.6</f>
        <v>0</v>
      </c>
      <c r="D70" s="38">
        <f t="shared" si="15"/>
        <v>0</v>
      </c>
      <c r="E70" s="38">
        <f t="shared" si="15"/>
        <v>0</v>
      </c>
      <c r="F70" s="38">
        <f t="shared" si="15"/>
        <v>0</v>
      </c>
      <c r="G70" s="38">
        <f t="shared" si="15"/>
        <v>0</v>
      </c>
      <c r="H70" s="38">
        <f t="shared" si="15"/>
        <v>0</v>
      </c>
      <c r="I70" s="42">
        <f>SUM(C70:H70)</f>
        <v>0</v>
      </c>
      <c r="J70" s="42">
        <f>I70+G9</f>
        <v>0</v>
      </c>
    </row>
    <row r="71" spans="1:10" ht="9.75" customHeight="1">
      <c r="A71" s="15"/>
      <c r="B71" s="26" t="s">
        <v>82</v>
      </c>
      <c r="C71" s="44"/>
      <c r="D71" s="49">
        <f>C71</f>
        <v>0</v>
      </c>
      <c r="E71" s="49">
        <f>D71</f>
        <v>0</v>
      </c>
      <c r="F71" s="49">
        <f>E71</f>
        <v>0</v>
      </c>
      <c r="G71" s="44"/>
      <c r="H71" s="44"/>
      <c r="I71" s="60"/>
      <c r="J71" s="62"/>
    </row>
    <row r="72" spans="1:10" ht="9.75" customHeight="1">
      <c r="A72" s="20"/>
      <c r="B72" s="37" t="s">
        <v>83</v>
      </c>
      <c r="C72" s="38">
        <f aca="true" t="shared" si="16" ref="C72:H72">C71*(1+C71/3)*0.6</f>
        <v>0</v>
      </c>
      <c r="D72" s="38">
        <f t="shared" si="16"/>
        <v>0</v>
      </c>
      <c r="E72" s="38">
        <f t="shared" si="16"/>
        <v>0</v>
      </c>
      <c r="F72" s="38">
        <f t="shared" si="16"/>
        <v>0</v>
      </c>
      <c r="G72" s="38">
        <f t="shared" si="16"/>
        <v>0</v>
      </c>
      <c r="H72" s="38">
        <f t="shared" si="16"/>
        <v>0</v>
      </c>
      <c r="I72" s="42">
        <f>SUM(C72:H72)</f>
        <v>0</v>
      </c>
      <c r="J72" s="39">
        <f>I72+G9</f>
        <v>0</v>
      </c>
    </row>
    <row r="73" spans="9:10" ht="9.75" customHeight="1">
      <c r="I73" s="14"/>
      <c r="J73" s="14"/>
    </row>
    <row r="74" spans="1:10" ht="9.75" customHeight="1">
      <c r="A74" s="7" t="s">
        <v>41</v>
      </c>
      <c r="I74" s="14"/>
      <c r="J74" s="14"/>
    </row>
    <row r="75" ht="15">
      <c r="E75" s="3" t="s">
        <v>6</v>
      </c>
    </row>
    <row r="76" spans="8:10" ht="9.75">
      <c r="H76" s="14"/>
      <c r="I76" s="14"/>
      <c r="J76" s="14"/>
    </row>
    <row r="77" spans="1:10" ht="9.75">
      <c r="A77" s="4" t="s">
        <v>30</v>
      </c>
      <c r="B77" s="7"/>
      <c r="C77" s="5"/>
      <c r="D77" s="55"/>
      <c r="E77" s="55"/>
      <c r="F77" s="55"/>
      <c r="G77" s="56"/>
      <c r="H77" s="14"/>
      <c r="I77" s="14"/>
      <c r="J77" s="14"/>
    </row>
    <row r="78" spans="9:10" ht="9.75" customHeight="1">
      <c r="I78" s="14"/>
      <c r="J78" s="14"/>
    </row>
    <row r="79" spans="1:10" ht="10.5">
      <c r="A79" s="6" t="s">
        <v>69</v>
      </c>
      <c r="B79" s="48"/>
      <c r="C79" s="17"/>
      <c r="D79" s="17"/>
      <c r="E79" s="17"/>
      <c r="F79" s="17"/>
      <c r="G79" s="36"/>
      <c r="H79" s="36"/>
      <c r="I79" s="70" t="e">
        <f>AVERAGE(C79:H79)</f>
        <v>#DIV/0!</v>
      </c>
      <c r="J79" s="71" t="e">
        <f>STDEVP(C79:H79)</f>
        <v>#DIV/0!</v>
      </c>
    </row>
    <row r="80" spans="1:10" ht="9.75" customHeight="1">
      <c r="A80" s="15"/>
      <c r="B80" s="26" t="s">
        <v>71</v>
      </c>
      <c r="C80" s="49"/>
      <c r="D80" s="49">
        <f>C80</f>
        <v>0</v>
      </c>
      <c r="E80" s="49">
        <f>D80</f>
        <v>0</v>
      </c>
      <c r="F80" s="49">
        <f>E80</f>
        <v>0</v>
      </c>
      <c r="G80" s="44"/>
      <c r="H80" s="44"/>
      <c r="I80" s="60"/>
      <c r="J80" s="62"/>
    </row>
    <row r="81" spans="1:10" ht="9.75" customHeight="1">
      <c r="A81" s="15"/>
      <c r="B81" s="37" t="s">
        <v>74</v>
      </c>
      <c r="C81" s="38">
        <f aca="true" t="shared" si="17" ref="C81:H81">C80*(1+C80/10)/1.2</f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 t="shared" si="17"/>
        <v>0</v>
      </c>
      <c r="I81" s="42">
        <f>SUM(C81:H81)</f>
        <v>0</v>
      </c>
      <c r="J81" s="42">
        <f>I81+E9</f>
        <v>0</v>
      </c>
    </row>
    <row r="82" spans="1:10" ht="9.75" customHeight="1">
      <c r="A82" s="15"/>
      <c r="B82" s="26" t="s">
        <v>72</v>
      </c>
      <c r="C82" s="49"/>
      <c r="D82" s="49">
        <f>C82</f>
        <v>0</v>
      </c>
      <c r="E82" s="49">
        <f>D82</f>
        <v>0</v>
      </c>
      <c r="F82" s="49">
        <f>E82</f>
        <v>0</v>
      </c>
      <c r="G82" s="44"/>
      <c r="H82" s="44"/>
      <c r="I82" s="60"/>
      <c r="J82" s="62"/>
    </row>
    <row r="83" spans="1:10" ht="9.75" customHeight="1">
      <c r="A83" s="15"/>
      <c r="B83" s="37" t="s">
        <v>75</v>
      </c>
      <c r="C83" s="38">
        <f aca="true" t="shared" si="18" ref="C83:H83">C82*(1+C82/10)/1.2</f>
        <v>0</v>
      </c>
      <c r="D83" s="38">
        <f t="shared" si="18"/>
        <v>0</v>
      </c>
      <c r="E83" s="38">
        <f t="shared" si="18"/>
        <v>0</v>
      </c>
      <c r="F83" s="38">
        <f t="shared" si="18"/>
        <v>0</v>
      </c>
      <c r="G83" s="38">
        <f t="shared" si="18"/>
        <v>0</v>
      </c>
      <c r="H83" s="38">
        <f t="shared" si="18"/>
        <v>0</v>
      </c>
      <c r="I83" s="42">
        <f>SUM(C83:H83)</f>
        <v>0</v>
      </c>
      <c r="J83" s="39">
        <f>I83+E9</f>
        <v>0</v>
      </c>
    </row>
    <row r="85" spans="1:10" ht="10.5">
      <c r="A85" s="6" t="s">
        <v>56</v>
      </c>
      <c r="B85" s="48"/>
      <c r="C85" s="36"/>
      <c r="D85" s="36"/>
      <c r="E85" s="36"/>
      <c r="F85" s="36"/>
      <c r="G85" s="36"/>
      <c r="H85" s="36"/>
      <c r="I85" s="70" t="e">
        <f>AVERAGE(C85:H85)</f>
        <v>#DIV/0!</v>
      </c>
      <c r="J85" s="71" t="e">
        <f>STDEVP(C85:H85)</f>
        <v>#DIV/0!</v>
      </c>
    </row>
    <row r="86" spans="1:10" ht="9.75" customHeight="1">
      <c r="A86" s="15"/>
      <c r="B86" s="26" t="s">
        <v>80</v>
      </c>
      <c r="C86" s="44"/>
      <c r="D86" s="49">
        <f>C86</f>
        <v>0</v>
      </c>
      <c r="E86" s="49">
        <f>D86</f>
        <v>0</v>
      </c>
      <c r="F86" s="49">
        <f>E86</f>
        <v>0</v>
      </c>
      <c r="G86" s="44"/>
      <c r="H86" s="44"/>
      <c r="I86" s="60"/>
      <c r="J86" s="62"/>
    </row>
    <row r="87" spans="1:10" ht="9.75" customHeight="1">
      <c r="A87" s="15"/>
      <c r="B87" s="37" t="s">
        <v>81</v>
      </c>
      <c r="C87" s="38">
        <f aca="true" t="shared" si="19" ref="C87:H87">C86*(1+C86/3)*0.6</f>
        <v>0</v>
      </c>
      <c r="D87" s="38">
        <f t="shared" si="19"/>
        <v>0</v>
      </c>
      <c r="E87" s="38">
        <f t="shared" si="19"/>
        <v>0</v>
      </c>
      <c r="F87" s="38">
        <f t="shared" si="19"/>
        <v>0</v>
      </c>
      <c r="G87" s="38">
        <f t="shared" si="19"/>
        <v>0</v>
      </c>
      <c r="H87" s="38">
        <f t="shared" si="19"/>
        <v>0</v>
      </c>
      <c r="I87" s="42">
        <f>SUM(C87:H87)</f>
        <v>0</v>
      </c>
      <c r="J87" s="42">
        <f>I87+G9</f>
        <v>0</v>
      </c>
    </row>
    <row r="88" spans="1:10" ht="9.75" customHeight="1">
      <c r="A88" s="15"/>
      <c r="B88" s="26" t="s">
        <v>82</v>
      </c>
      <c r="C88" s="44"/>
      <c r="D88" s="44">
        <f>C88</f>
        <v>0</v>
      </c>
      <c r="E88" s="44">
        <f>D88</f>
        <v>0</v>
      </c>
      <c r="F88" s="44">
        <f>E88</f>
        <v>0</v>
      </c>
      <c r="G88" s="44"/>
      <c r="H88" s="44"/>
      <c r="I88" s="60"/>
      <c r="J88" s="62"/>
    </row>
    <row r="89" spans="1:10" ht="9.75" customHeight="1">
      <c r="A89" s="20"/>
      <c r="B89" s="37" t="s">
        <v>83</v>
      </c>
      <c r="C89" s="38">
        <f aca="true" t="shared" si="20" ref="C89:H89">C88*(1+C88/3)*0.6</f>
        <v>0</v>
      </c>
      <c r="D89" s="38">
        <f t="shared" si="20"/>
        <v>0</v>
      </c>
      <c r="E89" s="38">
        <f t="shared" si="20"/>
        <v>0</v>
      </c>
      <c r="F89" s="38">
        <f t="shared" si="20"/>
        <v>0</v>
      </c>
      <c r="G89" s="38">
        <f t="shared" si="20"/>
        <v>0</v>
      </c>
      <c r="H89" s="38">
        <f t="shared" si="20"/>
        <v>0</v>
      </c>
      <c r="I89" s="42">
        <f>SUM(C89:H89)</f>
        <v>0</v>
      </c>
      <c r="J89" s="39">
        <f>I89+G9</f>
        <v>0</v>
      </c>
    </row>
    <row r="90" ht="9.75" customHeight="1">
      <c r="J90" s="90" t="s">
        <v>59</v>
      </c>
    </row>
    <row r="91" spans="1:10" ht="9.75">
      <c r="A91" s="91" t="s">
        <v>60</v>
      </c>
      <c r="B91" s="92"/>
      <c r="C91" s="36"/>
      <c r="D91" s="44">
        <f>C91</f>
        <v>0</v>
      </c>
      <c r="E91" s="36"/>
      <c r="F91" s="36">
        <f>E91</f>
        <v>0</v>
      </c>
      <c r="G91" s="36"/>
      <c r="H91" s="36"/>
      <c r="I91" s="70">
        <f>AVERAGE(C91:H91)</f>
        <v>0</v>
      </c>
      <c r="J91" s="71">
        <f>STDEVP(C91:H91)</f>
        <v>0</v>
      </c>
    </row>
    <row r="92" spans="1:10" ht="9.75" customHeight="1">
      <c r="A92" s="15"/>
      <c r="B92" s="26" t="s">
        <v>58</v>
      </c>
      <c r="C92" s="44"/>
      <c r="D92" s="49">
        <f>C92</f>
        <v>0</v>
      </c>
      <c r="E92" s="49">
        <f>D92</f>
        <v>0</v>
      </c>
      <c r="F92" s="49">
        <f>E92</f>
        <v>0</v>
      </c>
      <c r="G92" s="44"/>
      <c r="H92" s="44"/>
      <c r="I92" s="60"/>
      <c r="J92" s="93">
        <f>J94</f>
        <v>0</v>
      </c>
    </row>
    <row r="93" spans="1:10" ht="9.75" customHeight="1">
      <c r="A93" s="15"/>
      <c r="B93" s="37" t="s">
        <v>85</v>
      </c>
      <c r="C93" s="38">
        <f aca="true" t="shared" si="21" ref="C93:H93">C92*(1+C92/3)*0.6</f>
        <v>0</v>
      </c>
      <c r="D93" s="38">
        <f t="shared" si="21"/>
        <v>0</v>
      </c>
      <c r="E93" s="38">
        <f t="shared" si="21"/>
        <v>0</v>
      </c>
      <c r="F93" s="38">
        <f t="shared" si="21"/>
        <v>0</v>
      </c>
      <c r="G93" s="38">
        <f t="shared" si="21"/>
        <v>0</v>
      </c>
      <c r="H93" s="38">
        <f t="shared" si="21"/>
        <v>0</v>
      </c>
      <c r="I93" s="42">
        <f>SUM(C93:H93)</f>
        <v>0</v>
      </c>
      <c r="J93" s="42">
        <f>J92*(1+J92/3)*0.6*$C$7+I93</f>
        <v>0</v>
      </c>
    </row>
    <row r="94" spans="1:10" ht="9.75" customHeight="1">
      <c r="A94" s="15"/>
      <c r="B94" s="26" t="s">
        <v>53</v>
      </c>
      <c r="C94" s="44"/>
      <c r="D94" s="49">
        <f>C94</f>
        <v>0</v>
      </c>
      <c r="E94" s="49">
        <f>D94</f>
        <v>0</v>
      </c>
      <c r="F94" s="49">
        <f>E94</f>
        <v>0</v>
      </c>
      <c r="G94" s="44"/>
      <c r="H94" s="44"/>
      <c r="I94" s="60"/>
      <c r="J94" s="93">
        <f>J96</f>
        <v>0</v>
      </c>
    </row>
    <row r="95" spans="1:10" ht="9.75" customHeight="1">
      <c r="A95" s="15"/>
      <c r="B95" s="37" t="s">
        <v>85</v>
      </c>
      <c r="C95" s="38">
        <f aca="true" t="shared" si="22" ref="C95:H95">C94*(1+C94/3)*0.6</f>
        <v>0</v>
      </c>
      <c r="D95" s="38">
        <f t="shared" si="22"/>
        <v>0</v>
      </c>
      <c r="E95" s="38">
        <f t="shared" si="22"/>
        <v>0</v>
      </c>
      <c r="F95" s="38">
        <f t="shared" si="22"/>
        <v>0</v>
      </c>
      <c r="G95" s="38">
        <f t="shared" si="22"/>
        <v>0</v>
      </c>
      <c r="H95" s="38">
        <f t="shared" si="22"/>
        <v>0</v>
      </c>
      <c r="I95" s="42">
        <f>SUM(C95:H95)</f>
        <v>0</v>
      </c>
      <c r="J95" s="42">
        <f>J94*(1+J94/3)*0.6*$C$7+I95</f>
        <v>0</v>
      </c>
    </row>
    <row r="96" spans="1:10" ht="9.75" customHeight="1">
      <c r="A96" s="15"/>
      <c r="B96" s="26" t="s">
        <v>61</v>
      </c>
      <c r="C96" s="44"/>
      <c r="D96" s="49">
        <f>C96</f>
        <v>0</v>
      </c>
      <c r="E96" s="49">
        <f>D96</f>
        <v>0</v>
      </c>
      <c r="F96" s="49">
        <f>E96</f>
        <v>0</v>
      </c>
      <c r="G96" s="44"/>
      <c r="H96" s="44"/>
      <c r="I96" s="60"/>
      <c r="J96" s="93">
        <f>J98</f>
        <v>0</v>
      </c>
    </row>
    <row r="97" spans="1:10" ht="9.75" customHeight="1">
      <c r="A97" s="15"/>
      <c r="B97" s="37" t="s">
        <v>85</v>
      </c>
      <c r="C97" s="38">
        <f aca="true" t="shared" si="23" ref="C97:H97">C96*(1+C96/3)*0.6</f>
        <v>0</v>
      </c>
      <c r="D97" s="38">
        <f t="shared" si="23"/>
        <v>0</v>
      </c>
      <c r="E97" s="38">
        <f t="shared" si="23"/>
        <v>0</v>
      </c>
      <c r="F97" s="38">
        <f t="shared" si="23"/>
        <v>0</v>
      </c>
      <c r="G97" s="38">
        <f t="shared" si="23"/>
        <v>0</v>
      </c>
      <c r="H97" s="38">
        <f t="shared" si="23"/>
        <v>0</v>
      </c>
      <c r="I97" s="42">
        <f>SUM(C97:H97)</f>
        <v>0</v>
      </c>
      <c r="J97" s="42">
        <f>J96*(1+J96/3)*0.6*$C$7+I97</f>
        <v>0</v>
      </c>
    </row>
    <row r="98" spans="1:10" ht="9.75" customHeight="1">
      <c r="A98" s="15"/>
      <c r="B98" s="26" t="s">
        <v>62</v>
      </c>
      <c r="C98" s="44"/>
      <c r="D98" s="49">
        <f>C98</f>
        <v>0</v>
      </c>
      <c r="E98" s="49">
        <f>D98</f>
        <v>0</v>
      </c>
      <c r="F98" s="49">
        <f>E98</f>
        <v>0</v>
      </c>
      <c r="G98" s="44"/>
      <c r="H98" s="44"/>
      <c r="I98" s="60"/>
      <c r="J98" s="93">
        <f>J100</f>
        <v>0</v>
      </c>
    </row>
    <row r="99" spans="1:10" ht="9.75" customHeight="1">
      <c r="A99" s="15"/>
      <c r="B99" s="37" t="s">
        <v>85</v>
      </c>
      <c r="C99" s="38">
        <f aca="true" t="shared" si="24" ref="C99:H99">C98*(1+C98/3)*0.6</f>
        <v>0</v>
      </c>
      <c r="D99" s="38">
        <f t="shared" si="24"/>
        <v>0</v>
      </c>
      <c r="E99" s="38">
        <f t="shared" si="24"/>
        <v>0</v>
      </c>
      <c r="F99" s="38">
        <f t="shared" si="24"/>
        <v>0</v>
      </c>
      <c r="G99" s="38">
        <f t="shared" si="24"/>
        <v>0</v>
      </c>
      <c r="H99" s="38">
        <f t="shared" si="24"/>
        <v>0</v>
      </c>
      <c r="I99" s="42">
        <f>SUM(C99:H99)</f>
        <v>0</v>
      </c>
      <c r="J99" s="42">
        <f>J98*(1+J98/3)*0.6*$C$7+I99</f>
        <v>0</v>
      </c>
    </row>
    <row r="100" spans="1:10" ht="9.75" customHeight="1">
      <c r="A100" s="15"/>
      <c r="B100" s="26" t="s">
        <v>54</v>
      </c>
      <c r="C100" s="44"/>
      <c r="D100" s="49">
        <f>C100</f>
        <v>0</v>
      </c>
      <c r="E100" s="49">
        <f>D100</f>
        <v>0</v>
      </c>
      <c r="F100" s="49">
        <f>E100</f>
        <v>0</v>
      </c>
      <c r="G100" s="44"/>
      <c r="H100" s="44"/>
      <c r="I100" s="60"/>
      <c r="J100" s="93">
        <f>J102</f>
        <v>0</v>
      </c>
    </row>
    <row r="101" spans="1:10" ht="9.75" customHeight="1">
      <c r="A101" s="15"/>
      <c r="B101" s="37" t="s">
        <v>85</v>
      </c>
      <c r="C101" s="38">
        <f aca="true" t="shared" si="25" ref="C101:H101">C100*(1+C100/3)*0.6</f>
        <v>0</v>
      </c>
      <c r="D101" s="38">
        <f t="shared" si="25"/>
        <v>0</v>
      </c>
      <c r="E101" s="38">
        <f t="shared" si="25"/>
        <v>0</v>
      </c>
      <c r="F101" s="38">
        <f t="shared" si="25"/>
        <v>0</v>
      </c>
      <c r="G101" s="38">
        <f t="shared" si="25"/>
        <v>0</v>
      </c>
      <c r="H101" s="38">
        <f t="shared" si="25"/>
        <v>0</v>
      </c>
      <c r="I101" s="42">
        <f>SUM(C101:H101)</f>
        <v>0</v>
      </c>
      <c r="J101" s="42">
        <f>J100*(1+J100/3)*0.6*$C$7+I101</f>
        <v>0</v>
      </c>
    </row>
    <row r="102" spans="1:10" ht="9.75" customHeight="1">
      <c r="A102" s="15"/>
      <c r="B102" s="26" t="s">
        <v>55</v>
      </c>
      <c r="C102" s="44"/>
      <c r="D102" s="49">
        <f>C102</f>
        <v>0</v>
      </c>
      <c r="E102" s="49">
        <f>D102</f>
        <v>0</v>
      </c>
      <c r="F102" s="49">
        <f>E102</f>
        <v>0</v>
      </c>
      <c r="G102" s="44"/>
      <c r="H102" s="44"/>
      <c r="I102" s="60"/>
      <c r="J102" s="93">
        <f>J104</f>
        <v>0</v>
      </c>
    </row>
    <row r="103" spans="1:10" ht="9.75" customHeight="1">
      <c r="A103" s="15"/>
      <c r="B103" s="37" t="s">
        <v>85</v>
      </c>
      <c r="C103" s="38">
        <f aca="true" t="shared" si="26" ref="C103:H103">C102*(1+C102/3)*0.6</f>
        <v>0</v>
      </c>
      <c r="D103" s="38">
        <f t="shared" si="26"/>
        <v>0</v>
      </c>
      <c r="E103" s="38">
        <f t="shared" si="26"/>
        <v>0</v>
      </c>
      <c r="F103" s="38">
        <f t="shared" si="26"/>
        <v>0</v>
      </c>
      <c r="G103" s="38">
        <f t="shared" si="26"/>
        <v>0</v>
      </c>
      <c r="H103" s="38">
        <f t="shared" si="26"/>
        <v>0</v>
      </c>
      <c r="I103" s="42">
        <f>SUM(C103:H103)</f>
        <v>0</v>
      </c>
      <c r="J103" s="42">
        <f>J102*(1+J102/3)*0.6*$C$7+I103</f>
        <v>0</v>
      </c>
    </row>
    <row r="104" spans="1:10" ht="9.75" customHeight="1">
      <c r="A104" s="15"/>
      <c r="B104" s="26" t="s">
        <v>63</v>
      </c>
      <c r="C104" s="44"/>
      <c r="D104" s="49">
        <f>C104</f>
        <v>0</v>
      </c>
      <c r="E104" s="49">
        <f>D104</f>
        <v>0</v>
      </c>
      <c r="F104" s="49">
        <f>E104</f>
        <v>0</v>
      </c>
      <c r="G104" s="44"/>
      <c r="H104" s="44"/>
      <c r="I104" s="60"/>
      <c r="J104" s="93">
        <f>J106</f>
        <v>0</v>
      </c>
    </row>
    <row r="105" spans="1:10" ht="9.75" customHeight="1">
      <c r="A105" s="15"/>
      <c r="B105" s="37" t="s">
        <v>85</v>
      </c>
      <c r="C105" s="38">
        <f aca="true" t="shared" si="27" ref="C105:H105">C104*(1+C104/3)*0.6</f>
        <v>0</v>
      </c>
      <c r="D105" s="38">
        <f t="shared" si="27"/>
        <v>0</v>
      </c>
      <c r="E105" s="38">
        <f t="shared" si="27"/>
        <v>0</v>
      </c>
      <c r="F105" s="38">
        <f t="shared" si="27"/>
        <v>0</v>
      </c>
      <c r="G105" s="38">
        <f t="shared" si="27"/>
        <v>0</v>
      </c>
      <c r="H105" s="38">
        <f t="shared" si="27"/>
        <v>0</v>
      </c>
      <c r="I105" s="42">
        <f>SUM(C105:H105)</f>
        <v>0</v>
      </c>
      <c r="J105" s="42">
        <f>J104*(1+J104/3)*0.6*$C$7+I105</f>
        <v>0</v>
      </c>
    </row>
    <row r="106" spans="1:10" ht="9.75" customHeight="1">
      <c r="A106" s="15"/>
      <c r="B106" s="26" t="s">
        <v>64</v>
      </c>
      <c r="C106" s="44"/>
      <c r="D106" s="49">
        <f>C106</f>
        <v>0</v>
      </c>
      <c r="E106" s="49">
        <f>D106</f>
        <v>0</v>
      </c>
      <c r="F106" s="49">
        <f>E106</f>
        <v>0</v>
      </c>
      <c r="G106" s="44"/>
      <c r="H106" s="44"/>
      <c r="I106" s="60"/>
      <c r="J106" s="93">
        <f>J108</f>
        <v>0</v>
      </c>
    </row>
    <row r="107" spans="1:10" ht="9.75" customHeight="1">
      <c r="A107" s="15"/>
      <c r="B107" s="37" t="s">
        <v>85</v>
      </c>
      <c r="C107" s="38">
        <f aca="true" t="shared" si="28" ref="C107:H107">C106*(1+C106/3)*0.6</f>
        <v>0</v>
      </c>
      <c r="D107" s="38">
        <f t="shared" si="28"/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42">
        <f>SUM(C107:H107)</f>
        <v>0</v>
      </c>
      <c r="J107" s="42">
        <f>J106*(1+J106/3)*0.6*$C$7+I107</f>
        <v>0</v>
      </c>
    </row>
    <row r="108" spans="1:10" ht="9.75" customHeight="1">
      <c r="A108" s="15"/>
      <c r="B108" s="26" t="s">
        <v>65</v>
      </c>
      <c r="C108" s="44"/>
      <c r="D108" s="49">
        <f>C108</f>
        <v>0</v>
      </c>
      <c r="E108" s="49">
        <f>D108</f>
        <v>0</v>
      </c>
      <c r="F108" s="49">
        <f>E108</f>
        <v>0</v>
      </c>
      <c r="G108" s="44"/>
      <c r="H108" s="44"/>
      <c r="I108" s="60"/>
      <c r="J108" s="94"/>
    </row>
    <row r="109" spans="1:10" ht="9.75" customHeight="1">
      <c r="A109" s="15"/>
      <c r="B109" s="37" t="s">
        <v>85</v>
      </c>
      <c r="C109" s="38">
        <f aca="true" t="shared" si="29" ref="C109:H109">C108*(1+C108/3)*0.6</f>
        <v>0</v>
      </c>
      <c r="D109" s="38">
        <f t="shared" si="29"/>
        <v>0</v>
      </c>
      <c r="E109" s="38">
        <f t="shared" si="29"/>
        <v>0</v>
      </c>
      <c r="F109" s="38">
        <f t="shared" si="29"/>
        <v>0</v>
      </c>
      <c r="G109" s="38">
        <f t="shared" si="29"/>
        <v>0</v>
      </c>
      <c r="H109" s="38">
        <f t="shared" si="29"/>
        <v>0</v>
      </c>
      <c r="I109" s="42">
        <f>SUM(C109:H109)</f>
        <v>0</v>
      </c>
      <c r="J109" s="39">
        <f>J108*(1+J108/3)*0.6*$C$7+I109</f>
        <v>0</v>
      </c>
    </row>
    <row r="110" spans="1:10" ht="9.75" customHeight="1">
      <c r="A110" s="15"/>
      <c r="B110" s="26" t="s">
        <v>66</v>
      </c>
      <c r="C110" s="95"/>
      <c r="D110" s="49">
        <f>C110</f>
        <v>0</v>
      </c>
      <c r="E110" s="49">
        <f>D110</f>
        <v>0</v>
      </c>
      <c r="F110" s="49">
        <f>E110</f>
        <v>0</v>
      </c>
      <c r="G110" s="95"/>
      <c r="H110" s="95"/>
      <c r="I110" s="60"/>
      <c r="J110" s="96"/>
    </row>
    <row r="111" spans="1:10" ht="9.75" customHeight="1">
      <c r="A111" s="15"/>
      <c r="B111" s="37" t="s">
        <v>85</v>
      </c>
      <c r="C111" s="38">
        <f aca="true" t="shared" si="30" ref="C111:H111">C110*(1+C110/3)*0.6</f>
        <v>0</v>
      </c>
      <c r="D111" s="38">
        <f t="shared" si="30"/>
        <v>0</v>
      </c>
      <c r="E111" s="38">
        <f t="shared" si="30"/>
        <v>0</v>
      </c>
      <c r="F111" s="38">
        <f t="shared" si="30"/>
        <v>0</v>
      </c>
      <c r="G111" s="38">
        <f t="shared" si="30"/>
        <v>0</v>
      </c>
      <c r="H111" s="38">
        <f t="shared" si="30"/>
        <v>0</v>
      </c>
      <c r="I111" s="38">
        <f>SUM(C111:H111)</f>
        <v>0</v>
      </c>
      <c r="J111" s="39">
        <f>J110*(1+J110/3)*0.6*$C$7+I111</f>
        <v>0</v>
      </c>
    </row>
    <row r="112" spans="1:10" ht="9.75" customHeight="1">
      <c r="A112" s="15"/>
      <c r="B112" s="26" t="s">
        <v>67</v>
      </c>
      <c r="C112" s="44"/>
      <c r="D112" s="49">
        <f>C112</f>
        <v>0</v>
      </c>
      <c r="E112" s="49">
        <f>D112</f>
        <v>0</v>
      </c>
      <c r="F112" s="49">
        <f>E112</f>
        <v>0</v>
      </c>
      <c r="G112" s="44"/>
      <c r="H112" s="44"/>
      <c r="I112" s="60"/>
      <c r="J112" s="94"/>
    </row>
    <row r="113" spans="1:10" ht="9.75" customHeight="1">
      <c r="A113" s="15"/>
      <c r="B113" s="37" t="s">
        <v>85</v>
      </c>
      <c r="C113" s="38">
        <f aca="true" t="shared" si="31" ref="C113:H113">C112*(1+C112/3)*0.6</f>
        <v>0</v>
      </c>
      <c r="D113" s="38">
        <f t="shared" si="31"/>
        <v>0</v>
      </c>
      <c r="E113" s="38">
        <f t="shared" si="31"/>
        <v>0</v>
      </c>
      <c r="F113" s="38">
        <f t="shared" si="31"/>
        <v>0</v>
      </c>
      <c r="G113" s="38">
        <f t="shared" si="31"/>
        <v>0</v>
      </c>
      <c r="H113" s="38">
        <f t="shared" si="31"/>
        <v>0</v>
      </c>
      <c r="I113" s="42">
        <f>SUM(C113:H113)</f>
        <v>0</v>
      </c>
      <c r="J113" s="39">
        <f>J112*(1+J112/3)*0.6*$C$7+I113</f>
        <v>0</v>
      </c>
    </row>
    <row r="116" ht="9.75" customHeight="1">
      <c r="A116" s="7" t="s">
        <v>57</v>
      </c>
    </row>
  </sheetData>
  <sheetProtection/>
  <printOptions/>
  <pageMargins left="0.31496062992125984" right="0.31496062992125984" top="0.1968503937007874" bottom="0.1968503937007874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EDV Management Betriebsführungszentrum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AKHSTRLAN</dc:creator>
  <cp:keywords/>
  <dc:description/>
  <cp:lastModifiedBy>Daniel Berger</cp:lastModifiedBy>
  <cp:lastPrinted>2004-11-10T14:55:11Z</cp:lastPrinted>
  <dcterms:created xsi:type="dcterms:W3CDTF">2003-02-20T14:16:45Z</dcterms:created>
  <dcterms:modified xsi:type="dcterms:W3CDTF">2018-08-14T16:17:59Z</dcterms:modified>
  <cp:category/>
  <cp:version/>
  <cp:contentType/>
  <cp:contentStatus/>
</cp:coreProperties>
</file>